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tmarkets-my.sharepoint.com/personal/teggert_vertmarkets_com/Documents/Desktop/Misc. Projects/Core Industry Metrics/2022/Q4/"/>
    </mc:Choice>
  </mc:AlternateContent>
  <xr:revisionPtr revIDLastSave="104" documentId="8_{EB4BBD48-93A1-4E29-972F-99F333AD7CD0}" xr6:coauthVersionLast="47" xr6:coauthVersionMax="47" xr10:uidLastSave="{40815C33-110E-4080-B995-14407F3E20C0}"/>
  <bookViews>
    <workbookView xWindow="-28920" yWindow="-5040" windowWidth="29040" windowHeight="15840" xr2:uid="{2EE2D31A-359C-A34C-AE69-4E1FDB0FFEA1}"/>
  </bookViews>
  <sheets>
    <sheet name="Top 10 Biopharma Revenue" sheetId="1" r:id="rId1"/>
    <sheet name="Top 10 Biopharma R&amp;D" sheetId="2" r:id="rId2"/>
    <sheet name="R&amp;D vs Revenue ratio" sheetId="8" r:id="rId3"/>
    <sheet name="Top 5 Generic Revenue" sheetId="3" r:id="rId4"/>
    <sheet name="Top 5 Generic R&amp;D" sheetId="4" r:id="rId5"/>
    <sheet name="Top 20 Drugs by Sales" sheetId="5" r:id="rId6"/>
    <sheet name="CT_Analysis" sheetId="9" r:id="rId7"/>
    <sheet name="FDA New Drug Approvals yoy" sheetId="7" r:id="rId8"/>
    <sheet name="FDA New Drug Approvals LIST" sheetId="6" r:id="rId9"/>
  </sheets>
  <definedNames>
    <definedName name="_xlnm._FilterDatabase" localSheetId="8" hidden="1">'FDA New Drug Approvals LIST'!$A$1:$E$1</definedName>
    <definedName name="_xlnm._FilterDatabase" localSheetId="1" hidden="1">'Top 10 Biopharma R&amp;D'!$A$2:$K$13</definedName>
    <definedName name="_xlnm._FilterDatabase" localSheetId="0" hidden="1">'Top 10 Biopharma Revenue'!$A$2:$I$14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9" l="1"/>
  <c r="I29" i="9"/>
  <c r="I56" i="9" l="1"/>
  <c r="I28" i="9"/>
  <c r="E4" i="8" l="1"/>
  <c r="I55" i="9"/>
  <c r="I27" i="9"/>
  <c r="I54" i="9" l="1"/>
  <c r="I26" i="9"/>
  <c r="I25" i="9"/>
  <c r="I53" i="9"/>
  <c r="I52" i="9" l="1"/>
  <c r="I24" i="9"/>
  <c r="I51" i="9" l="1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E5" i="8"/>
  <c r="E6" i="8"/>
  <c r="E7" i="8"/>
  <c r="E8" i="8"/>
  <c r="E9" i="8"/>
  <c r="E10" i="8"/>
  <c r="E11" i="8"/>
  <c r="E12" i="8"/>
  <c r="E13" i="8"/>
</calcChain>
</file>

<file path=xl/sharedStrings.xml><?xml version="1.0" encoding="utf-8"?>
<sst xmlns="http://schemas.openxmlformats.org/spreadsheetml/2006/main" count="460" uniqueCount="265">
  <si>
    <t>Q3, 2020</t>
  </si>
  <si>
    <t>Q4, 2020</t>
  </si>
  <si>
    <t>Q1, 2021</t>
  </si>
  <si>
    <t>Ranking</t>
  </si>
  <si>
    <t>Company Name</t>
  </si>
  <si>
    <t>Shanghai Pharmaceuticals Holding (SPH)</t>
  </si>
  <si>
    <t>J&amp;J</t>
  </si>
  <si>
    <t>Pfizer</t>
  </si>
  <si>
    <t>Roche</t>
  </si>
  <si>
    <t>Novartis</t>
  </si>
  <si>
    <t>Merck &amp; Co.</t>
  </si>
  <si>
    <t>GlaxoSmithKline</t>
  </si>
  <si>
    <t>Sanofi</t>
  </si>
  <si>
    <t>AbbVie</t>
  </si>
  <si>
    <t>Takeda</t>
  </si>
  <si>
    <t>Stock Ticker</t>
  </si>
  <si>
    <t>JNJ</t>
  </si>
  <si>
    <t>Source: https://www.pharmaceutical-technology.com/features/top-ten-pharma-companies-in-2020/</t>
  </si>
  <si>
    <t>PFE</t>
  </si>
  <si>
    <t>ROG</t>
  </si>
  <si>
    <t>NVS</t>
  </si>
  <si>
    <t>MRK</t>
  </si>
  <si>
    <t>GSK</t>
  </si>
  <si>
    <t>SNY</t>
  </si>
  <si>
    <t>ABBV</t>
  </si>
  <si>
    <t>SHPMY</t>
  </si>
  <si>
    <t>Q2, 2021</t>
  </si>
  <si>
    <t>TAK</t>
  </si>
  <si>
    <t>Currency</t>
  </si>
  <si>
    <t>USD</t>
  </si>
  <si>
    <t>EURO</t>
  </si>
  <si>
    <t>GBP</t>
  </si>
  <si>
    <t>CHF</t>
  </si>
  <si>
    <t>JPY</t>
  </si>
  <si>
    <t>HKD</t>
  </si>
  <si>
    <t>Teva</t>
  </si>
  <si>
    <t>Sun Pharmaceutical Industries</t>
  </si>
  <si>
    <t>Aurobindo</t>
  </si>
  <si>
    <t>Source: https://firmsworld.com/top-generic-pharma-companies-world/</t>
  </si>
  <si>
    <t>Lupin</t>
  </si>
  <si>
    <t>*innovator companies and companies with medical device offerings omitted from above rankings</t>
  </si>
  <si>
    <t>TEVA</t>
  </si>
  <si>
    <t>ILS</t>
  </si>
  <si>
    <t>INR</t>
  </si>
  <si>
    <t>Viatris</t>
  </si>
  <si>
    <t>VTRS</t>
  </si>
  <si>
    <t>Humira</t>
  </si>
  <si>
    <t>Revlimid</t>
  </si>
  <si>
    <t>Keytruda</t>
  </si>
  <si>
    <t>Eliquis</t>
  </si>
  <si>
    <t>Imbruvica</t>
  </si>
  <si>
    <t>Eylea</t>
  </si>
  <si>
    <t>Stelara</t>
  </si>
  <si>
    <t>Opdivo</t>
  </si>
  <si>
    <t>Biktarvy</t>
  </si>
  <si>
    <t>Xarelto</t>
  </si>
  <si>
    <t>Ibrance</t>
  </si>
  <si>
    <t>Trulicity</t>
  </si>
  <si>
    <t>No.</t>
  </si>
  <si>
    <t>Drug Name</t>
  </si>
  <si>
    <t>Active Ingredient</t>
  </si>
  <si>
    <t>Approval Date</t>
  </si>
  <si>
    <t>FDA-approved use on approval date*</t>
  </si>
  <si>
    <t>New Drug Approvals (FDA)</t>
  </si>
  <si>
    <t>Source: https://www.fda.gov/drugs/new-drugs-fda-cders-new-molecular-entities-and-new-therapeutic-biological-products/novel-drug-approvals-2021</t>
  </si>
  <si>
    <t>Ratio</t>
  </si>
  <si>
    <t>R&amp;D</t>
  </si>
  <si>
    <t>Revenue</t>
  </si>
  <si>
    <t>Clinical Trials Submissions</t>
  </si>
  <si>
    <t>Actively Recruiting Total Clinical Trial Submissions</t>
  </si>
  <si>
    <t>Phase</t>
  </si>
  <si>
    <t>Date</t>
  </si>
  <si>
    <t>Quarter, Year</t>
  </si>
  <si>
    <t>Early Phase 1</t>
  </si>
  <si>
    <t>Phase 1</t>
  </si>
  <si>
    <t>Phase 2</t>
  </si>
  <si>
    <t>Phase 3</t>
  </si>
  <si>
    <t>Phase 4</t>
  </si>
  <si>
    <t>No Phase</t>
  </si>
  <si>
    <t>Total</t>
  </si>
  <si>
    <t>Jan 1 - Mar 31</t>
  </si>
  <si>
    <t>Q1, 2017</t>
  </si>
  <si>
    <t>Apr 1 - Jun 30</t>
  </si>
  <si>
    <t>Q2, 2017</t>
  </si>
  <si>
    <t>Jul 1 - Sep 30</t>
  </si>
  <si>
    <t>Q3, 2017</t>
  </si>
  <si>
    <t>Oct 1 - Dec 31</t>
  </si>
  <si>
    <t>Q4, 2017</t>
  </si>
  <si>
    <t>Q1, 2018</t>
  </si>
  <si>
    <t>Q2, 2018</t>
  </si>
  <si>
    <t>Q3, 2018</t>
  </si>
  <si>
    <t>Q4, 2018</t>
  </si>
  <si>
    <t>Q1, 2019</t>
  </si>
  <si>
    <t>Q2, 2019</t>
  </si>
  <si>
    <t>Q3, 2019</t>
  </si>
  <si>
    <t>Q4, 2019</t>
  </si>
  <si>
    <t>Q1, 2020</t>
  </si>
  <si>
    <t>Q2, 2020</t>
  </si>
  <si>
    <t>Actively Recruiting Industry-Sponsored Clinical Trial Submissions</t>
  </si>
  <si>
    <t>Q3, 2021</t>
  </si>
  <si>
    <t>July 1 - Sep 30</t>
  </si>
  <si>
    <t>Q4, 2021</t>
  </si>
  <si>
    <t>Q4. 2021</t>
  </si>
  <si>
    <t>Q1, 2022</t>
  </si>
  <si>
    <t>Source: https://www.fiercepharma.com/special-reports/top-20-drugs-worldwide-sales-2021</t>
  </si>
  <si>
    <t>Comirnaty</t>
  </si>
  <si>
    <t>Spikevax</t>
  </si>
  <si>
    <t>2021 Sales in Billions</t>
  </si>
  <si>
    <t>REGEN-COV/Ronapreve</t>
  </si>
  <si>
    <t>Darzalex</t>
  </si>
  <si>
    <t>Trikafta/Kaftrio</t>
  </si>
  <si>
    <t>Gardasil 9</t>
  </si>
  <si>
    <t>Dupixent</t>
  </si>
  <si>
    <t>Veklury</t>
  </si>
  <si>
    <t>Quviviq</t>
  </si>
  <si>
    <t>daridorexant</t>
  </si>
  <si>
    <t>1/7/2022</t>
  </si>
  <si>
    <t>To treat insomnia</t>
  </si>
  <si>
    <t>Cibinqo</t>
  </si>
  <si>
    <t>abrocitinib</t>
  </si>
  <si>
    <t>1/14/2022</t>
  </si>
  <si>
    <t>To treat refractory, moderate-to-severe atopic dermatitis</t>
  </si>
  <si>
    <t>Kimmtrak</t>
  </si>
  <si>
    <t>tebentafusp-tebn</t>
  </si>
  <si>
    <t>1/25/2022</t>
  </si>
  <si>
    <t>To treat unresectable or metastatic uveal melanoma </t>
  </si>
  <si>
    <t>Vabysmo</t>
  </si>
  <si>
    <t>faricimab-svoa</t>
  </si>
  <si>
    <t>1/28/2022</t>
  </si>
  <si>
    <t>To treat neovascular (wet) aged-related macular degeneration and diabetic macular edema</t>
  </si>
  <si>
    <t>Enjaymo</t>
  </si>
  <si>
    <t>sutimlimab-jome</t>
  </si>
  <si>
    <t>2/4/2022</t>
  </si>
  <si>
    <t>To decrease the need for red blood cell transfusion due to hemolysis in cold agglutinin disease</t>
  </si>
  <si>
    <t>Pyrukynd</t>
  </si>
  <si>
    <t>mitapivat</t>
  </si>
  <si>
    <t>2/17/2022</t>
  </si>
  <si>
    <t>To treat hemolytic anemia in pyruvate kinase deficiency</t>
  </si>
  <si>
    <t>Vonjo</t>
  </si>
  <si>
    <t>pacritinib</t>
  </si>
  <si>
    <t>2/28/2022</t>
  </si>
  <si>
    <t>To treat intermediate or high-risk primary or secondary myelofibrosis in adults with low platelets</t>
  </si>
  <si>
    <t>Ztalmy</t>
  </si>
  <si>
    <t>ganaxolone</t>
  </si>
  <si>
    <t>3/18/2022</t>
  </si>
  <si>
    <t>To treat seizures in cyclin-dependent kinase-like 5 deficiency disorder</t>
  </si>
  <si>
    <t>Opdualag</t>
  </si>
  <si>
    <t>nivolumab and relatlimab-rmbw</t>
  </si>
  <si>
    <t>To treat unresectable or metastatic melanoma</t>
  </si>
  <si>
    <t>Pluvicto</t>
  </si>
  <si>
    <t>lutetium (177Lu) vipivotide tetraxetan</t>
  </si>
  <si>
    <t>3/23/2022</t>
  </si>
  <si>
    <t>To treat prostate-specific membrane antigen-positive metastatic castration-resistant prostate cancer following other therapies</t>
  </si>
  <si>
    <t>Vivjoa</t>
  </si>
  <si>
    <t>oteseconazole</t>
  </si>
  <si>
    <t>4/26/2022</t>
  </si>
  <si>
    <t>To reduce the incidence of recurrent vulvovaginal candidiasis (RVVC) in females with a history of RVVC who are not of reproductive potential</t>
  </si>
  <si>
    <t>Voquezna</t>
  </si>
  <si>
    <t>vonoprazan, amoxicillin, and clarithromycin</t>
  </si>
  <si>
    <t>5/3/2022</t>
  </si>
  <si>
    <t>To treat Helicobacter pylori infection</t>
  </si>
  <si>
    <t>Camzyos</t>
  </si>
  <si>
    <t>mavacamten</t>
  </si>
  <si>
    <t>4/28/2022</t>
  </si>
  <si>
    <t>To treat certain classes of obstructive hypertrophic cardiomyopathy</t>
  </si>
  <si>
    <t>Vtama</t>
  </si>
  <si>
    <t>tapinarof</t>
  </si>
  <si>
    <t>5/23/2022</t>
  </si>
  <si>
    <t>To treat plaque psoriasis</t>
  </si>
  <si>
    <t>Mounjaro</t>
  </si>
  <si>
    <t>tirzepatide</t>
  </si>
  <si>
    <t>5/13/2022</t>
  </si>
  <si>
    <t>Amvuttra</t>
  </si>
  <si>
    <t>vutrisiran</t>
  </si>
  <si>
    <t>6/13/2022</t>
  </si>
  <si>
    <t>To treat polyneuropathy of hereditary transthyretin-mediated amyloidosis</t>
  </si>
  <si>
    <t>Q2, 2022</t>
  </si>
  <si>
    <t xml:space="preserve">Please note, this number uses Q4 '21's numbers. Please update if Q1 number becomes available. Unable to update in Q2. </t>
  </si>
  <si>
    <t>Omlonti</t>
  </si>
  <si>
    <t>oomidenepag isopropyl ophthalmic solution</t>
  </si>
  <si>
    <t>9/22/2022</t>
  </si>
  <si>
    <t>To reduce elevated intraocular pressure in patients with open‑angle glaucoma or ocular hypertension</t>
  </si>
  <si>
    <t>Elucirem</t>
  </si>
  <si>
    <t>gadopiclenol</t>
  </si>
  <si>
    <t>9/21/2022</t>
  </si>
  <si>
    <t>To detect and visualize lesions, together with MRI, with abnormal vascularity in the central nervous system and the body</t>
  </si>
  <si>
    <t>Terlivaz</t>
  </si>
  <si>
    <t>terlipressin</t>
  </si>
  <si>
    <t>9/14/2022</t>
  </si>
  <si>
    <t>To improve kidney function in adults with hepatorenal syndrome with rapid reduction in kidney function</t>
  </si>
  <si>
    <t>Rolvedon</t>
  </si>
  <si>
    <t>eflapegrastim</t>
  </si>
  <si>
    <t>9/9/2022</t>
  </si>
  <si>
    <t>To decrease the incidence of infection in patients with non-myeloid malignancies receiving myelosuppressive anti-cancer drugs associated with clinically significant incidence of febrile neutropenia</t>
  </si>
  <si>
    <t>Sotyktu</t>
  </si>
  <si>
    <t>deucravacitinib</t>
  </si>
  <si>
    <t>To treat moderate-to-severe plaque psoriasis</t>
  </si>
  <si>
    <t>Daxxify</t>
  </si>
  <si>
    <t>daxibotulinumtoixnA-lanm</t>
  </si>
  <si>
    <t>9/7/2022</t>
  </si>
  <si>
    <t>To treat moderate-to-severe glabellar lines associated with corrugator and/or procerus muscle activity</t>
  </si>
  <si>
    <t>Spevigo</t>
  </si>
  <si>
    <t>spesolimab-sbzo</t>
  </si>
  <si>
    <t>9/1/2022</t>
  </si>
  <si>
    <t>To treat generalized pustular psoriasis flares</t>
  </si>
  <si>
    <t>Xenpozyme</t>
  </si>
  <si>
    <t>Olipudase alfa</t>
  </si>
  <si>
    <t>8/31/2022</t>
  </si>
  <si>
    <t xml:space="preserve">To improve blood sugar control in diabetes, in addition to diet and exercise  </t>
  </si>
  <si>
    <t xml:space="preserve">To treat Acid Sphingomyelinase Deficiency </t>
  </si>
  <si>
    <t>Q3, 2022</t>
  </si>
  <si>
    <t>https://www.fda.gov/drugs/new-drugs-fda-cders-new-molecular-entities-and-new-therapeutic-biological-products/novel-drug-approvals-2022</t>
  </si>
  <si>
    <t>Relyvrio</t>
  </si>
  <si>
    <t>sodium phenylbutyrate/taurursodiol</t>
  </si>
  <si>
    <t>9/29/2022</t>
  </si>
  <si>
    <t>To treat amyotrophic lateral sclerosis (ALS) Press Release</t>
  </si>
  <si>
    <t>Lytgobi</t>
  </si>
  <si>
    <t>futibatinib</t>
  </si>
  <si>
    <t>9/30/2022</t>
  </si>
  <si>
    <t>To treat intrahepatic cholangiocarcinoma harboring fibroblast growth factor receptor 2 (FGFR2) gene fusions or other rearrangements</t>
  </si>
  <si>
    <t>Imjudo</t>
  </si>
  <si>
    <t>tremelimumab</t>
  </si>
  <si>
    <t>10/21/2022</t>
  </si>
  <si>
    <t>To treat unresectable hepatocellular carcinoma</t>
  </si>
  <si>
    <t>Tecvayli</t>
  </si>
  <si>
    <t>teclistamab-cqyv</t>
  </si>
  <si>
    <t>10/25/2022</t>
  </si>
  <si>
    <t>To treat relapsed or refractory multiple myeloma among adults who have received at least four specific lines of therapy</t>
  </si>
  <si>
    <t>Elahere</t>
  </si>
  <si>
    <t>mirvetuximab soravtansine-gynx</t>
  </si>
  <si>
    <t>11/14/2022</t>
  </si>
  <si>
    <t>To treat patients with recurrent ovarian cancer that is resistant to platinum therapy</t>
  </si>
  <si>
    <t>Tzield</t>
  </si>
  <si>
    <t>teplizumab-mzwv</t>
  </si>
  <si>
    <t>11/18/22</t>
  </si>
  <si>
    <t>To delay the onset of stage 3 type 1 diabetes Press Release</t>
  </si>
  <si>
    <t>Rezlidhia</t>
  </si>
  <si>
    <t>olutasidenib</t>
  </si>
  <si>
    <t>12/1/2022</t>
  </si>
  <si>
    <t>To treat adults with relapsed or refractory acute myeloid leukemia with a susceptible isocitrate dehydrogenase-1 (IDH1) mutation</t>
  </si>
  <si>
    <t>Krazati</t>
  </si>
  <si>
    <t>adagrasib</t>
  </si>
  <si>
    <t>12/12/2022</t>
  </si>
  <si>
    <t>To treat KRAS G12C-mutated locally advanced or metastatic non-small cell lung cancer in adults who have received at least one prior systemic therapy</t>
  </si>
  <si>
    <t>Sunlenca</t>
  </si>
  <si>
    <t>lenacapavir</t>
  </si>
  <si>
    <t>12/22/2022</t>
  </si>
  <si>
    <t>To treat adults with HIV whose HIV infections cannot be successfully treated with other available treatments due to resistance, intolerance, or safety considerations Press Release</t>
  </si>
  <si>
    <t>Lunsumio</t>
  </si>
  <si>
    <t>mosunetuzumab-axgb</t>
  </si>
  <si>
    <t>To treat adults with relapsed or refractory follicular lymphoma, a type of non-Hodgkin lymphoma</t>
  </si>
  <si>
    <t>Xenoview</t>
  </si>
  <si>
    <t>hyperpolarized Xe-129</t>
  </si>
  <si>
    <t>To evaluate pulmonary function and imaging</t>
  </si>
  <si>
    <t>Q4, 2022</t>
  </si>
  <si>
    <t>Needs to be updated, uses Q3's numbers</t>
  </si>
  <si>
    <t>Needs to be updated</t>
  </si>
  <si>
    <t>Q4. 2022</t>
  </si>
  <si>
    <t>Briumvi</t>
  </si>
  <si>
    <t>ublituximab-xiiy</t>
  </si>
  <si>
    <t>12/28/2022</t>
  </si>
  <si>
    <t>To treat relapsing forms of multiple sclerosis</t>
  </si>
  <si>
    <t>NexoBrid</t>
  </si>
  <si>
    <t>anacaulase-bcdb</t>
  </si>
  <si>
    <t>To remove eschar in adults with deep partial thickness or full thickness thermal burns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</si>
</sst>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 "/>
    </font>
    <font>
      <b/>
      <sz val="12"/>
      <color theme="1"/>
      <name val="Calibri "/>
    </font>
    <font>
      <sz val="12"/>
      <name val="Calibri "/>
    </font>
    <font>
      <b/>
      <sz val="14"/>
      <color rgb="FF333333"/>
      <name val="Helvetica"/>
    </font>
    <font>
      <sz val="14"/>
      <color rgb="FF333333"/>
      <name val="Helvetica"/>
    </font>
    <font>
      <sz val="14"/>
      <color theme="1"/>
      <name val="Helvetica"/>
    </font>
    <font>
      <u/>
      <sz val="14"/>
      <color theme="10"/>
      <name val="Helvetica"/>
    </font>
    <font>
      <b/>
      <sz val="11"/>
      <color theme="1"/>
      <name val="Calibri 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44" fontId="5" fillId="0" borderId="0" applyFont="0" applyFill="0" applyBorder="0" applyAlignment="0" applyProtection="0"/>
    <xf numFmtId="0" fontId="21" fillId="0" borderId="0"/>
  </cellStyleXfs>
  <cellXfs count="79">
    <xf numFmtId="0" fontId="0" fillId="0" borderId="0" xfId="0"/>
    <xf numFmtId="0" fontId="2" fillId="0" borderId="0" xfId="1" applyFont="1" applyAlignment="1">
      <alignment horizontal="center"/>
    </xf>
    <xf numFmtId="15" fontId="2" fillId="0" borderId="0" xfId="0" applyNumberFormat="1" applyFont="1" applyAlignment="1">
      <alignment horizontal="center"/>
    </xf>
    <xf numFmtId="44" fontId="0" fillId="0" borderId="0" xfId="0" applyNumberFormat="1"/>
    <xf numFmtId="0" fontId="0" fillId="0" borderId="0" xfId="0" applyAlignment="1">
      <alignment horizontal="left"/>
    </xf>
    <xf numFmtId="9" fontId="0" fillId="0" borderId="0" xfId="0" applyNumberFormat="1"/>
    <xf numFmtId="0" fontId="2" fillId="0" borderId="0" xfId="1" applyFont="1"/>
    <xf numFmtId="0" fontId="5" fillId="0" borderId="0" xfId="1" applyFont="1"/>
    <xf numFmtId="0" fontId="6" fillId="0" borderId="0" xfId="1" applyFont="1"/>
    <xf numFmtId="0" fontId="0" fillId="0" borderId="0" xfId="1" applyFont="1"/>
    <xf numFmtId="44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center"/>
    </xf>
    <xf numFmtId="15" fontId="11" fillId="0" borderId="0" xfId="0" applyNumberFormat="1" applyFont="1" applyAlignment="1">
      <alignment horizontal="center"/>
    </xf>
    <xf numFmtId="44" fontId="10" fillId="0" borderId="0" xfId="0" applyNumberFormat="1" applyFont="1"/>
    <xf numFmtId="0" fontId="12" fillId="0" borderId="0" xfId="0" applyFont="1"/>
    <xf numFmtId="44" fontId="12" fillId="0" borderId="0" xfId="3" applyNumberFormat="1" applyFont="1" applyFill="1"/>
    <xf numFmtId="44" fontId="9" fillId="0" borderId="0" xfId="3" applyNumberFormat="1" applyFont="1" applyFill="1"/>
    <xf numFmtId="0" fontId="13" fillId="0" borderId="0" xfId="0" applyFont="1"/>
    <xf numFmtId="0" fontId="15" fillId="0" borderId="0" xfId="0" applyFont="1"/>
    <xf numFmtId="0" fontId="14" fillId="6" borderId="2" xfId="0" applyFont="1" applyFill="1" applyBorder="1" applyAlignment="1">
      <alignment vertical="top" wrapText="1"/>
    </xf>
    <xf numFmtId="0" fontId="16" fillId="6" borderId="2" xfId="2" applyFont="1" applyFill="1" applyBorder="1" applyAlignment="1">
      <alignment vertical="top" wrapText="1"/>
    </xf>
    <xf numFmtId="14" fontId="14" fillId="6" borderId="2" xfId="0" applyNumberFormat="1" applyFont="1" applyFill="1" applyBorder="1" applyAlignment="1">
      <alignment vertical="top" wrapText="1"/>
    </xf>
    <xf numFmtId="0" fontId="14" fillId="5" borderId="1" xfId="0" applyFont="1" applyFill="1" applyBorder="1" applyAlignment="1">
      <alignment vertical="top" wrapText="1"/>
    </xf>
    <xf numFmtId="0" fontId="16" fillId="5" borderId="1" xfId="2" applyFont="1" applyFill="1" applyBorder="1" applyAlignment="1">
      <alignment vertical="top" wrapText="1"/>
    </xf>
    <xf numFmtId="14" fontId="14" fillId="5" borderId="1" xfId="0" applyNumberFormat="1" applyFont="1" applyFill="1" applyBorder="1" applyAlignment="1">
      <alignment vertical="top" wrapText="1"/>
    </xf>
    <xf numFmtId="0" fontId="14" fillId="5" borderId="2" xfId="0" applyFont="1" applyFill="1" applyBorder="1" applyAlignment="1">
      <alignment vertical="top" wrapText="1"/>
    </xf>
    <xf numFmtId="0" fontId="16" fillId="5" borderId="2" xfId="2" applyFont="1" applyFill="1" applyBorder="1" applyAlignment="1">
      <alignment vertical="top" wrapText="1"/>
    </xf>
    <xf numFmtId="14" fontId="14" fillId="5" borderId="2" xfId="0" applyNumberFormat="1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top" wrapText="1"/>
    </xf>
    <xf numFmtId="0" fontId="16" fillId="6" borderId="1" xfId="2" applyFont="1" applyFill="1" applyBorder="1" applyAlignment="1">
      <alignment vertical="top" wrapText="1"/>
    </xf>
    <xf numFmtId="14" fontId="14" fillId="6" borderId="1" xfId="0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vertical="top"/>
    </xf>
    <xf numFmtId="0" fontId="14" fillId="5" borderId="1" xfId="0" applyFont="1" applyFill="1" applyBorder="1" applyAlignment="1">
      <alignment vertical="top"/>
    </xf>
    <xf numFmtId="0" fontId="14" fillId="5" borderId="2" xfId="0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0" fillId="0" borderId="0" xfId="4" applyFont="1" applyFill="1"/>
    <xf numFmtId="0" fontId="1" fillId="0" borderId="0" xfId="4" applyFont="1" applyFill="1"/>
    <xf numFmtId="0" fontId="5" fillId="0" borderId="0" xfId="0" applyFont="1"/>
    <xf numFmtId="44" fontId="10" fillId="7" borderId="0" xfId="0" applyNumberFormat="1" applyFont="1" applyFill="1"/>
    <xf numFmtId="1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4" fontId="0" fillId="0" borderId="0" xfId="5" applyFont="1"/>
    <xf numFmtId="0" fontId="16" fillId="0" borderId="3" xfId="2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4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16" fillId="0" borderId="3" xfId="2" applyFont="1" applyBorder="1" applyAlignment="1">
      <alignment vertical="center"/>
    </xf>
    <xf numFmtId="14" fontId="15" fillId="0" borderId="3" xfId="0" applyNumberFormat="1" applyFont="1" applyBorder="1" applyAlignment="1">
      <alignment vertical="center"/>
    </xf>
    <xf numFmtId="0" fontId="10" fillId="8" borderId="0" xfId="0" applyFont="1" applyFill="1"/>
    <xf numFmtId="44" fontId="0" fillId="8" borderId="0" xfId="0" applyNumberFormat="1" applyFill="1"/>
    <xf numFmtId="0" fontId="18" fillId="0" borderId="0" xfId="0" applyFont="1"/>
    <xf numFmtId="0" fontId="19" fillId="0" borderId="0" xfId="1" applyFont="1" applyAlignment="1">
      <alignment horizontal="center"/>
    </xf>
    <xf numFmtId="0" fontId="19" fillId="0" borderId="0" xfId="0" applyFont="1"/>
    <xf numFmtId="15" fontId="19" fillId="0" borderId="0" xfId="0" applyNumberFormat="1" applyFont="1" applyAlignment="1">
      <alignment horizontal="center"/>
    </xf>
    <xf numFmtId="44" fontId="18" fillId="0" borderId="0" xfId="0" applyNumberFormat="1" applyFont="1"/>
    <xf numFmtId="44" fontId="20" fillId="0" borderId="0" xfId="0" applyNumberFormat="1" applyFont="1"/>
    <xf numFmtId="0" fontId="18" fillId="7" borderId="0" xfId="0" applyFont="1" applyFill="1"/>
    <xf numFmtId="44" fontId="18" fillId="7" borderId="0" xfId="0" applyNumberFormat="1" applyFont="1" applyFill="1"/>
    <xf numFmtId="44" fontId="20" fillId="7" borderId="0" xfId="0" applyNumberFormat="1" applyFont="1" applyFill="1"/>
    <xf numFmtId="0" fontId="18" fillId="0" borderId="0" xfId="4" applyFont="1" applyFill="1"/>
    <xf numFmtId="44" fontId="20" fillId="0" borderId="0" xfId="3" applyNumberFormat="1" applyFont="1" applyFill="1"/>
    <xf numFmtId="44" fontId="20" fillId="8" borderId="0" xfId="3" applyNumberFormat="1" applyFont="1" applyFill="1"/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44" fontId="5" fillId="0" borderId="0" xfId="0" applyNumberFormat="1" applyFont="1"/>
    <xf numFmtId="44" fontId="5" fillId="0" borderId="0" xfId="5" applyFont="1"/>
    <xf numFmtId="44" fontId="5" fillId="8" borderId="0" xfId="0" applyNumberFormat="1" applyFont="1" applyFill="1"/>
    <xf numFmtId="44" fontId="0" fillId="8" borderId="0" xfId="5" applyFont="1" applyFill="1"/>
    <xf numFmtId="0" fontId="20" fillId="0" borderId="0" xfId="0" applyFont="1"/>
    <xf numFmtId="0" fontId="4" fillId="0" borderId="0" xfId="2"/>
    <xf numFmtId="44" fontId="0" fillId="0" borderId="0" xfId="5" applyFont="1" applyFill="1"/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3" fillId="0" borderId="0" xfId="1"/>
    <xf numFmtId="0" fontId="0" fillId="8" borderId="0" xfId="0" applyFill="1"/>
    <xf numFmtId="15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7">
    <cellStyle name="Bad" xfId="3" builtinId="27"/>
    <cellStyle name="Currency" xfId="5" builtinId="4"/>
    <cellStyle name="Hyperlink" xfId="2" builtinId="8"/>
    <cellStyle name="Neutral" xfId="4" builtinId="28"/>
    <cellStyle name="Normal" xfId="0" builtinId="0"/>
    <cellStyle name="Normal 2" xfId="1" xr:uid="{C107DF37-F6EC-7342-AF73-565F235D9C15}"/>
    <cellStyle name="Normal 3" xfId="6" xr:uid="{9CE1CBA0-4B12-4B90-9F45-8B3D95F81B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fda.gov/drugs/new-drugs-fda-cders-new-molecular-entities-and-new-therapeutic-biological-products/novel-drug-approvals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F70E0-3372-7346-87FA-15FFF0F5D01B}">
  <dimension ref="A1:O16"/>
  <sheetViews>
    <sheetView tabSelected="1" zoomScale="115" zoomScaleNormal="115" workbookViewId="0">
      <selection activeCell="N3" sqref="N3:N12"/>
    </sheetView>
  </sheetViews>
  <sheetFormatPr defaultColWidth="11.19921875" defaultRowHeight="15.6"/>
  <cols>
    <col min="1" max="1" width="11.296875" style="12" bestFit="1" customWidth="1"/>
    <col min="2" max="4" width="11.19921875" style="12"/>
    <col min="5" max="7" width="14.296875" style="12" hidden="1" customWidth="1"/>
    <col min="8" max="8" width="14.59765625" style="12" hidden="1" customWidth="1"/>
    <col min="9" max="9" width="14.296875" style="12" hidden="1" customWidth="1"/>
    <col min="10" max="10" width="12.296875" style="12" bestFit="1" customWidth="1"/>
    <col min="11" max="12" width="16.5" customWidth="1"/>
    <col min="13" max="16384" width="11.19921875" style="12"/>
  </cols>
  <sheetData>
    <row r="1" spans="1:15">
      <c r="A1" s="52" t="s">
        <v>17</v>
      </c>
      <c r="B1" s="52"/>
      <c r="C1" s="52"/>
      <c r="D1" s="52"/>
      <c r="E1" s="53" t="s">
        <v>0</v>
      </c>
      <c r="F1" s="53" t="s">
        <v>1</v>
      </c>
      <c r="G1" s="53" t="s">
        <v>2</v>
      </c>
      <c r="H1" s="53" t="s">
        <v>26</v>
      </c>
      <c r="I1" s="53" t="s">
        <v>99</v>
      </c>
      <c r="J1" s="54" t="s">
        <v>101</v>
      </c>
      <c r="K1" s="53" t="s">
        <v>103</v>
      </c>
      <c r="L1" s="53" t="s">
        <v>176</v>
      </c>
      <c r="M1" s="53" t="s">
        <v>210</v>
      </c>
      <c r="N1" s="54" t="s">
        <v>254</v>
      </c>
    </row>
    <row r="2" spans="1:15">
      <c r="A2" s="52" t="s">
        <v>3</v>
      </c>
      <c r="B2" s="52" t="s">
        <v>4</v>
      </c>
      <c r="C2" s="52" t="s">
        <v>15</v>
      </c>
      <c r="D2" s="52" t="s">
        <v>28</v>
      </c>
      <c r="E2" s="55">
        <v>44104</v>
      </c>
      <c r="F2" s="55">
        <v>44196</v>
      </c>
      <c r="G2" s="55">
        <v>44286</v>
      </c>
      <c r="H2" s="55">
        <v>44377</v>
      </c>
      <c r="I2" s="55">
        <v>44469</v>
      </c>
      <c r="J2" s="55">
        <v>44561</v>
      </c>
      <c r="K2" s="55">
        <v>44651</v>
      </c>
      <c r="L2" s="55">
        <v>44742</v>
      </c>
      <c r="M2" s="55">
        <v>44834</v>
      </c>
      <c r="N2" s="55">
        <v>44926</v>
      </c>
    </row>
    <row r="3" spans="1:15">
      <c r="A3" s="52">
        <v>1</v>
      </c>
      <c r="B3" s="52" t="s">
        <v>6</v>
      </c>
      <c r="C3" s="52" t="s">
        <v>16</v>
      </c>
      <c r="D3" s="52" t="s">
        <v>29</v>
      </c>
      <c r="E3" s="56">
        <v>21079</v>
      </c>
      <c r="F3" s="56">
        <v>22473</v>
      </c>
      <c r="G3" s="56">
        <v>22321</v>
      </c>
      <c r="H3" s="56">
        <v>23312</v>
      </c>
      <c r="I3" s="57">
        <v>23341</v>
      </c>
      <c r="J3" s="56">
        <v>24812</v>
      </c>
      <c r="K3" s="56">
        <v>23443</v>
      </c>
      <c r="L3" s="56">
        <v>24037</v>
      </c>
      <c r="M3" s="56">
        <v>23811</v>
      </c>
      <c r="N3" s="56">
        <v>23724</v>
      </c>
    </row>
    <row r="4" spans="1:15">
      <c r="A4" s="52">
        <v>2</v>
      </c>
      <c r="B4" s="58" t="s">
        <v>7</v>
      </c>
      <c r="C4" s="58" t="s">
        <v>18</v>
      </c>
      <c r="D4" s="58" t="s">
        <v>29</v>
      </c>
      <c r="E4" s="59">
        <v>12131</v>
      </c>
      <c r="F4" s="59">
        <v>11684</v>
      </c>
      <c r="G4" s="59">
        <v>14582</v>
      </c>
      <c r="H4" s="59">
        <v>18977</v>
      </c>
      <c r="I4" s="60">
        <v>24094</v>
      </c>
      <c r="J4" s="59">
        <v>23838</v>
      </c>
      <c r="K4" s="59">
        <v>25661</v>
      </c>
      <c r="L4" s="56">
        <v>27742</v>
      </c>
      <c r="M4" s="56">
        <v>22638</v>
      </c>
      <c r="N4" s="56">
        <v>24290</v>
      </c>
    </row>
    <row r="5" spans="1:15">
      <c r="A5" s="52">
        <v>3</v>
      </c>
      <c r="B5" s="52" t="s">
        <v>8</v>
      </c>
      <c r="C5" s="52" t="s">
        <v>19</v>
      </c>
      <c r="D5" s="61" t="s">
        <v>32</v>
      </c>
      <c r="E5" s="56">
        <v>31831</v>
      </c>
      <c r="F5" s="56">
        <v>32139</v>
      </c>
      <c r="G5" s="56">
        <v>30837.778417000001</v>
      </c>
      <c r="H5" s="56">
        <v>33196.379999999997</v>
      </c>
      <c r="I5" s="62">
        <v>32884.58</v>
      </c>
      <c r="J5" s="62">
        <v>35191.74</v>
      </c>
      <c r="K5" s="62">
        <v>34835.660000000003</v>
      </c>
      <c r="L5" s="56">
        <v>33803.300000000003</v>
      </c>
      <c r="M5" s="56">
        <v>32808.467663000003</v>
      </c>
      <c r="N5" s="56">
        <v>33519.440000000002</v>
      </c>
    </row>
    <row r="6" spans="1:15">
      <c r="A6" s="52">
        <v>4</v>
      </c>
      <c r="B6" s="52" t="s">
        <v>9</v>
      </c>
      <c r="C6" s="52" t="s">
        <v>20</v>
      </c>
      <c r="D6" s="61" t="s">
        <v>32</v>
      </c>
      <c r="E6" s="56">
        <v>12259</v>
      </c>
      <c r="F6" s="56">
        <v>12773</v>
      </c>
      <c r="G6" s="56">
        <v>11940.321545000001</v>
      </c>
      <c r="H6" s="56">
        <v>12749.799837</v>
      </c>
      <c r="I6" s="62">
        <v>12810.99</v>
      </c>
      <c r="J6" s="62">
        <v>13374.57</v>
      </c>
      <c r="K6" s="62">
        <v>12568.32</v>
      </c>
      <c r="L6" s="62">
        <v>12913.18</v>
      </c>
      <c r="M6" s="56">
        <v>12318.794825000001</v>
      </c>
      <c r="N6" s="56">
        <v>13234.26</v>
      </c>
    </row>
    <row r="7" spans="1:15">
      <c r="A7" s="52">
        <v>5</v>
      </c>
      <c r="B7" s="52" t="s">
        <v>10</v>
      </c>
      <c r="C7" s="52" t="s">
        <v>21</v>
      </c>
      <c r="D7" s="52" t="s">
        <v>29</v>
      </c>
      <c r="E7" s="56">
        <v>12521</v>
      </c>
      <c r="F7" s="56">
        <v>12472</v>
      </c>
      <c r="G7" s="56">
        <v>11972</v>
      </c>
      <c r="H7" s="56">
        <v>11345</v>
      </c>
      <c r="I7" s="57">
        <v>13114</v>
      </c>
      <c r="J7" s="56">
        <v>13937</v>
      </c>
      <c r="K7" s="56">
        <v>15970</v>
      </c>
      <c r="L7" s="56">
        <v>14801</v>
      </c>
      <c r="M7" s="56">
        <v>15216</v>
      </c>
      <c r="N7" s="56">
        <v>12487</v>
      </c>
    </row>
    <row r="8" spans="1:15">
      <c r="A8" s="52">
        <v>6</v>
      </c>
      <c r="B8" s="52" t="s">
        <v>11</v>
      </c>
      <c r="C8" s="52" t="s">
        <v>22</v>
      </c>
      <c r="D8" s="61" t="s">
        <v>31</v>
      </c>
      <c r="E8" s="56">
        <v>11167</v>
      </c>
      <c r="F8" s="56">
        <v>11543</v>
      </c>
      <c r="G8" s="56">
        <v>10235.592533999999</v>
      </c>
      <c r="H8" s="56">
        <v>11172.224184999999</v>
      </c>
      <c r="I8" s="62">
        <v>12224.52</v>
      </c>
      <c r="J8" s="62">
        <v>12895.58</v>
      </c>
      <c r="K8" s="62">
        <v>12863.04</v>
      </c>
      <c r="L8" s="62">
        <v>8425.7000000000007</v>
      </c>
      <c r="M8" s="56">
        <v>8713.9129969999995</v>
      </c>
      <c r="N8" s="56">
        <v>7376</v>
      </c>
    </row>
    <row r="9" spans="1:15">
      <c r="A9" s="52">
        <v>7</v>
      </c>
      <c r="B9" s="52" t="s">
        <v>12</v>
      </c>
      <c r="C9" s="52" t="s">
        <v>23</v>
      </c>
      <c r="D9" s="61" t="s">
        <v>30</v>
      </c>
      <c r="E9" s="56">
        <v>20080</v>
      </c>
      <c r="F9" s="56">
        <v>22495</v>
      </c>
      <c r="G9" s="56">
        <v>22149.277758</v>
      </c>
      <c r="H9" s="56">
        <v>20544.460469000001</v>
      </c>
      <c r="I9" s="62">
        <v>20068.68</v>
      </c>
      <c r="J9" s="62">
        <v>23237.65</v>
      </c>
      <c r="K9" s="62">
        <v>22663.94</v>
      </c>
      <c r="L9" s="62">
        <v>20711.689999999999</v>
      </c>
      <c r="M9" s="56">
        <v>19370.104883</v>
      </c>
      <c r="N9" s="56">
        <v>24906.47</v>
      </c>
    </row>
    <row r="10" spans="1:15">
      <c r="A10" s="52">
        <v>8</v>
      </c>
      <c r="B10" s="52" t="s">
        <v>13</v>
      </c>
      <c r="C10" s="52" t="s">
        <v>24</v>
      </c>
      <c r="D10" s="52" t="s">
        <v>29</v>
      </c>
      <c r="E10" s="56">
        <v>12902</v>
      </c>
      <c r="F10" s="56">
        <v>13858</v>
      </c>
      <c r="G10" s="56">
        <v>13010</v>
      </c>
      <c r="H10" s="56">
        <v>13959</v>
      </c>
      <c r="I10" s="57">
        <v>14342</v>
      </c>
      <c r="J10" s="56">
        <v>14886</v>
      </c>
      <c r="K10" s="56">
        <v>13538</v>
      </c>
      <c r="L10" s="56">
        <v>14583</v>
      </c>
      <c r="M10" s="56">
        <v>14812</v>
      </c>
      <c r="N10" s="56">
        <v>15121</v>
      </c>
    </row>
    <row r="11" spans="1:15">
      <c r="A11" s="52">
        <v>9</v>
      </c>
      <c r="B11" s="52" t="s">
        <v>14</v>
      </c>
      <c r="C11" s="52" t="s">
        <v>27</v>
      </c>
      <c r="D11" s="61" t="s">
        <v>33</v>
      </c>
      <c r="E11" s="56">
        <v>7434</v>
      </c>
      <c r="F11" s="56">
        <v>8013</v>
      </c>
      <c r="G11" s="56">
        <v>6965.0312080000003</v>
      </c>
      <c r="H11" s="56">
        <v>8551.3884880000005</v>
      </c>
      <c r="I11" s="62">
        <v>7575.84</v>
      </c>
      <c r="J11" s="62">
        <v>7829.1</v>
      </c>
      <c r="K11" s="62">
        <v>7193.96</v>
      </c>
      <c r="L11" s="62">
        <v>7163.23</v>
      </c>
      <c r="M11" s="62">
        <v>6926.04</v>
      </c>
      <c r="N11" s="62">
        <v>7577.28</v>
      </c>
    </row>
    <row r="12" spans="1:15">
      <c r="A12" s="52">
        <v>10</v>
      </c>
      <c r="B12" s="52" t="s">
        <v>5</v>
      </c>
      <c r="C12" s="52" t="s">
        <v>25</v>
      </c>
      <c r="D12" s="61" t="s">
        <v>34</v>
      </c>
      <c r="E12" s="56">
        <v>7661.2611770000003</v>
      </c>
      <c r="F12" s="56">
        <v>7755.9871380000004</v>
      </c>
      <c r="G12" s="56">
        <v>7920.9121420000001</v>
      </c>
      <c r="H12" s="56">
        <v>8280.3934480000007</v>
      </c>
      <c r="I12" s="62">
        <v>8583.61</v>
      </c>
      <c r="J12" s="62">
        <v>8542.32</v>
      </c>
      <c r="K12" s="62">
        <v>8902.18</v>
      </c>
      <c r="L12" s="62">
        <v>8885.24</v>
      </c>
      <c r="M12" s="62">
        <v>9155.65</v>
      </c>
      <c r="N12" s="63">
        <v>9196.9500000000007</v>
      </c>
    </row>
    <row r="13" spans="1:15">
      <c r="I13" s="16"/>
      <c r="O13" s="75"/>
    </row>
    <row r="14" spans="1:15">
      <c r="I14" s="16"/>
      <c r="O14" s="50" t="s">
        <v>255</v>
      </c>
    </row>
    <row r="15" spans="1:15">
      <c r="E15" s="15"/>
      <c r="F15" s="15"/>
      <c r="G15" s="15"/>
      <c r="H15" s="15"/>
    </row>
    <row r="16" spans="1:15">
      <c r="E16" s="15"/>
      <c r="F16" s="15"/>
      <c r="G16" s="15"/>
      <c r="H16" s="15"/>
    </row>
  </sheetData>
  <autoFilter ref="A2:I14" xr:uid="{F26F70E0-3372-7346-87FA-15FFF0F5D01B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61AAB-B7C4-CB49-8E3F-979215BD7481}">
  <dimension ref="A1:O22"/>
  <sheetViews>
    <sheetView zoomScaleNormal="100" workbookViewId="0">
      <selection activeCell="N1" sqref="N1:N2"/>
    </sheetView>
  </sheetViews>
  <sheetFormatPr defaultColWidth="11.19921875" defaultRowHeight="15.6"/>
  <cols>
    <col min="5" max="6" width="0" hidden="1" customWidth="1"/>
    <col min="7" max="7" width="14.5" bestFit="1" customWidth="1"/>
    <col min="8" max="8" width="14.09765625" bestFit="1" customWidth="1"/>
    <col min="9" max="9" width="14.19921875" bestFit="1" customWidth="1"/>
    <col min="10" max="10" width="13.5" bestFit="1" customWidth="1"/>
    <col min="11" max="11" width="11.19921875" customWidth="1"/>
    <col min="12" max="12" width="11.296875" bestFit="1" customWidth="1"/>
  </cols>
  <sheetData>
    <row r="1" spans="1:15">
      <c r="A1" t="s">
        <v>17</v>
      </c>
      <c r="E1" s="1" t="s">
        <v>0</v>
      </c>
      <c r="F1" s="1" t="s">
        <v>1</v>
      </c>
      <c r="G1" s="1" t="s">
        <v>2</v>
      </c>
      <c r="H1" s="1" t="s">
        <v>26</v>
      </c>
      <c r="I1" s="1" t="s">
        <v>99</v>
      </c>
      <c r="J1" s="64" t="s">
        <v>101</v>
      </c>
      <c r="K1" s="1" t="s">
        <v>103</v>
      </c>
      <c r="L1" s="1" t="s">
        <v>176</v>
      </c>
      <c r="M1" s="53" t="s">
        <v>210</v>
      </c>
      <c r="N1" s="54" t="s">
        <v>254</v>
      </c>
    </row>
    <row r="2" spans="1:15">
      <c r="A2" t="s">
        <v>3</v>
      </c>
      <c r="B2" t="s">
        <v>4</v>
      </c>
      <c r="C2" t="s">
        <v>15</v>
      </c>
      <c r="D2" t="s">
        <v>28</v>
      </c>
      <c r="E2" s="2">
        <v>44104</v>
      </c>
      <c r="F2" s="2">
        <v>44196</v>
      </c>
      <c r="G2" s="2">
        <v>44286</v>
      </c>
      <c r="H2" s="2">
        <v>44377</v>
      </c>
      <c r="I2" s="2">
        <v>44469</v>
      </c>
      <c r="J2" s="65">
        <v>44561</v>
      </c>
      <c r="K2" s="2">
        <v>44651</v>
      </c>
      <c r="L2" s="2">
        <v>44742</v>
      </c>
      <c r="M2" s="55">
        <v>44834</v>
      </c>
      <c r="N2" s="55">
        <v>44926</v>
      </c>
    </row>
    <row r="3" spans="1:15">
      <c r="A3">
        <v>1</v>
      </c>
      <c r="B3" t="s">
        <v>6</v>
      </c>
      <c r="C3" t="s">
        <v>16</v>
      </c>
      <c r="D3" t="s">
        <v>29</v>
      </c>
      <c r="E3" s="3">
        <v>2827</v>
      </c>
      <c r="F3" s="3">
        <v>4016</v>
      </c>
      <c r="G3" s="3">
        <v>3065</v>
      </c>
      <c r="H3" s="3">
        <v>3290</v>
      </c>
      <c r="I3" s="3">
        <v>3430</v>
      </c>
      <c r="J3" s="3">
        <v>4749</v>
      </c>
      <c r="K3" s="3">
        <v>3485</v>
      </c>
      <c r="L3" s="3">
        <v>3745</v>
      </c>
      <c r="M3" s="3">
        <v>3650</v>
      </c>
      <c r="N3" s="3">
        <v>3872</v>
      </c>
    </row>
    <row r="4" spans="1:15">
      <c r="A4">
        <v>2</v>
      </c>
      <c r="B4" t="s">
        <v>7</v>
      </c>
      <c r="C4" t="s">
        <v>18</v>
      </c>
      <c r="D4" t="s">
        <v>29</v>
      </c>
      <c r="E4" s="3">
        <v>2359</v>
      </c>
      <c r="F4" s="3">
        <v>3355</v>
      </c>
      <c r="G4" s="3">
        <v>2014</v>
      </c>
      <c r="H4" s="3">
        <v>2459</v>
      </c>
      <c r="I4" s="10">
        <v>3447</v>
      </c>
      <c r="J4" s="10">
        <v>5915</v>
      </c>
      <c r="K4" s="10">
        <v>2301</v>
      </c>
      <c r="L4" s="3">
        <v>2815</v>
      </c>
      <c r="M4" s="3">
        <v>2696</v>
      </c>
      <c r="N4" s="3">
        <v>3615</v>
      </c>
    </row>
    <row r="5" spans="1:15">
      <c r="A5">
        <v>3</v>
      </c>
      <c r="B5" t="s">
        <v>8</v>
      </c>
      <c r="C5" t="s">
        <v>19</v>
      </c>
      <c r="D5" s="37" t="s">
        <v>32</v>
      </c>
      <c r="E5" s="3">
        <v>6291</v>
      </c>
      <c r="F5" s="3">
        <v>7044</v>
      </c>
      <c r="G5" s="3">
        <v>6758.5723989999997</v>
      </c>
      <c r="H5" s="3">
        <v>7230.9393790000004</v>
      </c>
      <c r="I5" s="18">
        <v>7163.02</v>
      </c>
      <c r="J5" s="18">
        <v>7695.72</v>
      </c>
      <c r="K5" s="18">
        <v>7617.85</v>
      </c>
      <c r="L5" s="3">
        <v>6937.55</v>
      </c>
      <c r="M5" s="3">
        <v>6733.3805130000001</v>
      </c>
      <c r="N5" s="3">
        <v>8028.82</v>
      </c>
    </row>
    <row r="6" spans="1:15">
      <c r="A6">
        <v>4</v>
      </c>
      <c r="B6" t="s">
        <v>9</v>
      </c>
      <c r="C6" t="s">
        <v>20</v>
      </c>
      <c r="D6" s="37" t="s">
        <v>32</v>
      </c>
      <c r="E6" s="3">
        <v>2146</v>
      </c>
      <c r="F6" s="3">
        <v>2334</v>
      </c>
      <c r="G6" s="3">
        <v>2067.39</v>
      </c>
      <c r="H6" s="3">
        <v>2276.2867460000002</v>
      </c>
      <c r="I6" s="18">
        <v>2267.75</v>
      </c>
      <c r="J6" s="18">
        <v>2428.15</v>
      </c>
      <c r="K6" s="18">
        <v>2289.59</v>
      </c>
      <c r="L6" s="3">
        <v>2291.1999999999998</v>
      </c>
      <c r="M6" s="3">
        <v>2113.0705290000001</v>
      </c>
      <c r="N6" s="3">
        <v>2137</v>
      </c>
    </row>
    <row r="7" spans="1:15">
      <c r="A7">
        <v>5</v>
      </c>
      <c r="B7" t="s">
        <v>10</v>
      </c>
      <c r="C7" t="s">
        <v>21</v>
      </c>
      <c r="D7" t="s">
        <v>29</v>
      </c>
      <c r="E7" s="3">
        <v>3318</v>
      </c>
      <c r="F7" s="3">
        <v>5816</v>
      </c>
      <c r="G7" s="3">
        <v>2471</v>
      </c>
      <c r="H7" s="3">
        <v>4352</v>
      </c>
      <c r="I7" s="10">
        <v>2314</v>
      </c>
      <c r="J7" s="10">
        <v>3077</v>
      </c>
      <c r="K7" s="10">
        <v>2569</v>
      </c>
      <c r="L7" s="3">
        <v>2776</v>
      </c>
      <c r="M7" s="3">
        <v>4398</v>
      </c>
      <c r="N7" s="3">
        <v>3775</v>
      </c>
    </row>
    <row r="8" spans="1:15">
      <c r="A8">
        <v>6</v>
      </c>
      <c r="B8" t="s">
        <v>11</v>
      </c>
      <c r="C8" t="s">
        <v>22</v>
      </c>
      <c r="D8" s="37" t="s">
        <v>31</v>
      </c>
      <c r="E8" s="3">
        <v>1454</v>
      </c>
      <c r="F8" s="3">
        <v>1796</v>
      </c>
      <c r="G8" s="3">
        <v>1539.892325</v>
      </c>
      <c r="H8" s="3">
        <v>1651.2580479999999</v>
      </c>
      <c r="I8" s="18">
        <v>1977.04</v>
      </c>
      <c r="J8" s="18">
        <v>1965.4</v>
      </c>
      <c r="K8" s="18">
        <v>1526.99</v>
      </c>
      <c r="L8" s="3">
        <v>1501.76</v>
      </c>
      <c r="M8" s="3">
        <v>1491.4603930000001</v>
      </c>
      <c r="N8" s="3">
        <v>2151.66</v>
      </c>
    </row>
    <row r="9" spans="1:15">
      <c r="A9">
        <v>7</v>
      </c>
      <c r="B9" t="s">
        <v>12</v>
      </c>
      <c r="C9" t="s">
        <v>23</v>
      </c>
      <c r="D9" s="37" t="s">
        <v>30</v>
      </c>
      <c r="E9" s="3">
        <v>3146</v>
      </c>
      <c r="F9" s="3">
        <v>3384</v>
      </c>
      <c r="G9" s="3">
        <v>3331.6102540000002</v>
      </c>
      <c r="H9" s="3">
        <v>3156.0368170000002</v>
      </c>
      <c r="I9" s="18">
        <v>3082.95</v>
      </c>
      <c r="J9" s="18">
        <v>3445.94</v>
      </c>
      <c r="K9" s="18">
        <v>3360.86</v>
      </c>
      <c r="L9" s="3">
        <v>3293.56</v>
      </c>
      <c r="M9" s="3">
        <v>3080.2284009999998</v>
      </c>
      <c r="N9" s="3">
        <v>3819.62</v>
      </c>
    </row>
    <row r="10" spans="1:15">
      <c r="A10">
        <v>8</v>
      </c>
      <c r="B10" t="s">
        <v>13</v>
      </c>
      <c r="C10" t="s">
        <v>24</v>
      </c>
      <c r="D10" t="s">
        <v>29</v>
      </c>
      <c r="E10" s="3">
        <v>1575</v>
      </c>
      <c r="F10" s="3">
        <v>1821</v>
      </c>
      <c r="G10" s="3">
        <v>1731</v>
      </c>
      <c r="H10" s="3">
        <v>1784</v>
      </c>
      <c r="I10" s="10">
        <v>1655</v>
      </c>
      <c r="J10" s="10">
        <v>1811</v>
      </c>
      <c r="K10" s="10">
        <v>1488</v>
      </c>
      <c r="L10" s="3">
        <v>1608</v>
      </c>
      <c r="M10" s="3">
        <v>1610</v>
      </c>
      <c r="N10" s="3">
        <v>1781</v>
      </c>
    </row>
    <row r="11" spans="1:15">
      <c r="A11">
        <v>9</v>
      </c>
      <c r="B11" t="s">
        <v>14</v>
      </c>
      <c r="C11" t="s">
        <v>27</v>
      </c>
      <c r="D11" s="37" t="s">
        <v>33</v>
      </c>
      <c r="E11" s="3">
        <v>1113</v>
      </c>
      <c r="F11" s="3">
        <v>1126</v>
      </c>
      <c r="G11" s="3">
        <v>1024.390568</v>
      </c>
      <c r="H11" s="3">
        <v>1102.959934</v>
      </c>
      <c r="I11" s="18">
        <v>1180.1099999999999</v>
      </c>
      <c r="J11" s="18">
        <v>1115.1500000000001</v>
      </c>
      <c r="K11" s="18">
        <v>1183.17</v>
      </c>
      <c r="L11" s="3">
        <v>1057.81</v>
      </c>
      <c r="M11" s="3">
        <v>1065.1583350000001</v>
      </c>
      <c r="N11" s="3">
        <v>1333.02</v>
      </c>
    </row>
    <row r="12" spans="1:15">
      <c r="A12">
        <v>10</v>
      </c>
      <c r="B12" t="s">
        <v>5</v>
      </c>
      <c r="C12" t="s">
        <v>25</v>
      </c>
      <c r="D12" s="37" t="s">
        <v>34</v>
      </c>
      <c r="E12" s="3">
        <v>47.225627000000003</v>
      </c>
      <c r="F12" s="3">
        <v>87.442993000000001</v>
      </c>
      <c r="G12" s="3">
        <v>58.263753000000001</v>
      </c>
      <c r="H12" s="3">
        <v>66.442992000000004</v>
      </c>
      <c r="I12" s="18">
        <v>75.14</v>
      </c>
      <c r="J12" s="18">
        <v>90.15</v>
      </c>
      <c r="K12" s="18">
        <v>70.22</v>
      </c>
      <c r="L12" s="3">
        <v>63.84</v>
      </c>
      <c r="M12" s="3">
        <v>84.458934999999997</v>
      </c>
      <c r="N12" s="51">
        <v>84.86</v>
      </c>
    </row>
    <row r="13" spans="1:15">
      <c r="I13" s="11"/>
      <c r="J13" s="11"/>
      <c r="O13" s="76" t="s">
        <v>256</v>
      </c>
    </row>
    <row r="14" spans="1:15">
      <c r="I14" s="11"/>
      <c r="J14" s="11"/>
    </row>
    <row r="15" spans="1:15">
      <c r="I15" s="11"/>
      <c r="J15" s="11"/>
    </row>
    <row r="16" spans="1:15">
      <c r="I16" s="11"/>
      <c r="J16" s="11"/>
    </row>
    <row r="20" spans="7:8">
      <c r="G20" s="3"/>
      <c r="H20" s="3"/>
    </row>
    <row r="21" spans="7:8">
      <c r="G21" s="3"/>
      <c r="H21" s="3"/>
    </row>
    <row r="22" spans="7:8">
      <c r="G22" s="3"/>
      <c r="H22" s="3"/>
    </row>
  </sheetData>
  <autoFilter ref="A2:K13" xr:uid="{2C561AAB-B7C4-CB49-8E3F-979215BD7481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6A19-0724-C343-9D5B-DCD33D1953D8}">
  <dimension ref="B2:H24"/>
  <sheetViews>
    <sheetView workbookViewId="0">
      <selection activeCell="D13" sqref="D13"/>
    </sheetView>
  </sheetViews>
  <sheetFormatPr defaultColWidth="11.19921875" defaultRowHeight="15.6"/>
  <cols>
    <col min="3" max="3" width="13.8984375" customWidth="1"/>
  </cols>
  <sheetData>
    <row r="2" spans="2:8">
      <c r="B2" s="54" t="s">
        <v>254</v>
      </c>
    </row>
    <row r="3" spans="2:8">
      <c r="B3" s="55">
        <v>44926</v>
      </c>
      <c r="C3" t="s">
        <v>67</v>
      </c>
      <c r="D3" t="s">
        <v>66</v>
      </c>
      <c r="E3" t="s">
        <v>65</v>
      </c>
    </row>
    <row r="4" spans="2:8">
      <c r="B4" t="s">
        <v>6</v>
      </c>
      <c r="C4" s="56">
        <v>23724</v>
      </c>
      <c r="D4" s="3">
        <v>3872</v>
      </c>
      <c r="E4" s="5">
        <f t="shared" ref="E4:E13" si="0">D4/C4</f>
        <v>0.16321025122239083</v>
      </c>
    </row>
    <row r="5" spans="2:8">
      <c r="B5" t="s">
        <v>7</v>
      </c>
      <c r="C5" s="56">
        <v>24290</v>
      </c>
      <c r="D5" s="3">
        <v>3615</v>
      </c>
      <c r="E5" s="5">
        <f t="shared" si="0"/>
        <v>0.14882667764512145</v>
      </c>
    </row>
    <row r="6" spans="2:8">
      <c r="B6" t="s">
        <v>8</v>
      </c>
      <c r="C6" s="56">
        <v>33519.440000000002</v>
      </c>
      <c r="D6" s="3">
        <v>8028.82</v>
      </c>
      <c r="E6" s="5">
        <f t="shared" si="0"/>
        <v>0.23952727133866195</v>
      </c>
    </row>
    <row r="7" spans="2:8">
      <c r="B7" t="s">
        <v>9</v>
      </c>
      <c r="C7" s="56">
        <v>13234.26</v>
      </c>
      <c r="D7" s="3">
        <v>2137</v>
      </c>
      <c r="E7" s="5">
        <f t="shared" si="0"/>
        <v>0.16147483878962632</v>
      </c>
    </row>
    <row r="8" spans="2:8">
      <c r="B8" t="s">
        <v>10</v>
      </c>
      <c r="C8" s="56">
        <v>12487</v>
      </c>
      <c r="D8" s="3">
        <v>3775</v>
      </c>
      <c r="E8" s="5">
        <f t="shared" si="0"/>
        <v>0.30231440698326262</v>
      </c>
      <c r="G8" s="12"/>
      <c r="H8" s="15"/>
    </row>
    <row r="9" spans="2:8">
      <c r="B9" t="s">
        <v>11</v>
      </c>
      <c r="C9" s="56">
        <v>7376</v>
      </c>
      <c r="D9" s="3">
        <v>2151.66</v>
      </c>
      <c r="E9" s="5">
        <f t="shared" si="0"/>
        <v>0.29171095444685463</v>
      </c>
      <c r="G9" s="12"/>
      <c r="H9" s="17"/>
    </row>
    <row r="10" spans="2:8">
      <c r="B10" t="s">
        <v>12</v>
      </c>
      <c r="C10" s="56">
        <v>24906.47</v>
      </c>
      <c r="D10" s="3">
        <v>3819.62</v>
      </c>
      <c r="E10" s="5">
        <f t="shared" si="0"/>
        <v>0.15335854498851101</v>
      </c>
      <c r="G10" s="12"/>
      <c r="H10" s="17"/>
    </row>
    <row r="11" spans="2:8">
      <c r="B11" t="s">
        <v>13</v>
      </c>
      <c r="C11" s="56">
        <v>15121</v>
      </c>
      <c r="D11" s="3">
        <v>1781</v>
      </c>
      <c r="E11" s="5">
        <f t="shared" si="0"/>
        <v>0.11778321539580716</v>
      </c>
      <c r="G11" s="12"/>
      <c r="H11" s="15"/>
    </row>
    <row r="12" spans="2:8">
      <c r="B12" t="s">
        <v>14</v>
      </c>
      <c r="C12" s="62">
        <v>7577.28</v>
      </c>
      <c r="D12" s="3">
        <v>1333.02</v>
      </c>
      <c r="E12" s="5">
        <f t="shared" si="0"/>
        <v>0.17592328645635374</v>
      </c>
      <c r="G12" s="12"/>
      <c r="H12" s="17"/>
    </row>
    <row r="13" spans="2:8">
      <c r="B13" t="s">
        <v>5</v>
      </c>
      <c r="C13" s="63">
        <v>9196.9500000000007</v>
      </c>
      <c r="D13" s="51">
        <v>84.86</v>
      </c>
      <c r="E13" s="5">
        <f t="shared" si="0"/>
        <v>9.2269719852777279E-3</v>
      </c>
      <c r="G13" s="12"/>
      <c r="H13" s="17"/>
    </row>
    <row r="15" spans="2:8">
      <c r="C15" s="15"/>
      <c r="D15" s="3"/>
    </row>
    <row r="16" spans="2:8">
      <c r="C16" s="40"/>
      <c r="D16" s="10"/>
    </row>
    <row r="17" spans="3:4">
      <c r="C17" s="17"/>
      <c r="D17" s="18"/>
    </row>
    <row r="18" spans="3:4">
      <c r="C18" s="17"/>
      <c r="D18" s="18"/>
    </row>
    <row r="19" spans="3:4">
      <c r="C19" s="15"/>
      <c r="D19" s="10"/>
    </row>
    <row r="20" spans="3:4">
      <c r="C20" s="17"/>
      <c r="D20" s="18"/>
    </row>
    <row r="21" spans="3:4">
      <c r="C21" s="17"/>
      <c r="D21" s="18"/>
    </row>
    <row r="22" spans="3:4">
      <c r="C22" s="15"/>
      <c r="D22" s="10"/>
    </row>
    <row r="23" spans="3:4">
      <c r="C23" s="17"/>
      <c r="D23" s="18"/>
    </row>
    <row r="24" spans="3:4">
      <c r="C24" s="17"/>
      <c r="D24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647CD-55ED-EB47-97C8-A43D1B999F96}">
  <dimension ref="A1:N16"/>
  <sheetViews>
    <sheetView workbookViewId="0">
      <selection activeCell="N21" sqref="N21"/>
    </sheetView>
  </sheetViews>
  <sheetFormatPr defaultColWidth="11.19921875" defaultRowHeight="15.6"/>
  <cols>
    <col min="5" max="8" width="11.5" bestFit="1" customWidth="1"/>
  </cols>
  <sheetData>
    <row r="1" spans="1:14">
      <c r="A1" t="s">
        <v>38</v>
      </c>
      <c r="E1" s="1" t="s">
        <v>0</v>
      </c>
      <c r="F1" s="1" t="s">
        <v>1</v>
      </c>
      <c r="G1" s="1" t="s">
        <v>2</v>
      </c>
      <c r="H1" s="1" t="s">
        <v>26</v>
      </c>
      <c r="I1" s="1" t="s">
        <v>99</v>
      </c>
      <c r="J1" s="64" t="s">
        <v>101</v>
      </c>
      <c r="K1" s="1" t="s">
        <v>103</v>
      </c>
      <c r="L1" s="1" t="s">
        <v>176</v>
      </c>
      <c r="M1" s="53" t="s">
        <v>210</v>
      </c>
      <c r="N1" s="78" t="s">
        <v>254</v>
      </c>
    </row>
    <row r="2" spans="1:14">
      <c r="A2" t="s">
        <v>3</v>
      </c>
      <c r="B2" t="s">
        <v>4</v>
      </c>
      <c r="C2" t="s">
        <v>15</v>
      </c>
      <c r="D2" t="s">
        <v>28</v>
      </c>
      <c r="E2" s="2">
        <v>44104</v>
      </c>
      <c r="F2" s="2">
        <v>44196</v>
      </c>
      <c r="G2" s="2">
        <v>44286</v>
      </c>
      <c r="H2" s="2">
        <v>44377</v>
      </c>
      <c r="I2" s="2">
        <v>44469</v>
      </c>
      <c r="J2" s="65">
        <v>44561</v>
      </c>
      <c r="K2" s="2">
        <v>44651</v>
      </c>
      <c r="L2" s="2">
        <v>44742</v>
      </c>
      <c r="M2" s="55">
        <v>44834</v>
      </c>
      <c r="N2" s="77">
        <v>44926</v>
      </c>
    </row>
    <row r="3" spans="1:14">
      <c r="A3">
        <v>1</v>
      </c>
      <c r="B3" t="s">
        <v>44</v>
      </c>
      <c r="C3" t="s">
        <v>45</v>
      </c>
      <c r="D3" t="s">
        <v>29</v>
      </c>
      <c r="E3" s="66">
        <v>2972</v>
      </c>
      <c r="F3" s="66">
        <v>3621</v>
      </c>
      <c r="G3" s="66">
        <v>4424</v>
      </c>
      <c r="H3" s="66">
        <v>4574</v>
      </c>
      <c r="I3" s="66">
        <v>4526</v>
      </c>
      <c r="J3" s="67">
        <v>4331</v>
      </c>
      <c r="K3" s="67">
        <v>4178</v>
      </c>
      <c r="L3" s="66">
        <v>4089</v>
      </c>
      <c r="M3" s="66">
        <v>4046</v>
      </c>
      <c r="N3" s="66">
        <v>3861</v>
      </c>
    </row>
    <row r="4" spans="1:14">
      <c r="A4">
        <v>2</v>
      </c>
      <c r="B4" t="s">
        <v>35</v>
      </c>
      <c r="C4" t="s">
        <v>41</v>
      </c>
      <c r="D4" s="38" t="s">
        <v>42</v>
      </c>
      <c r="E4" s="66">
        <v>3979.7566044800001</v>
      </c>
      <c r="F4" s="66">
        <v>4455.0219888015999</v>
      </c>
      <c r="G4" s="66">
        <v>3876.295505</v>
      </c>
      <c r="H4" s="66">
        <v>3927.6090829999998</v>
      </c>
      <c r="I4" s="66">
        <v>3878.18</v>
      </c>
      <c r="J4" s="66">
        <v>4155.25</v>
      </c>
      <c r="K4" s="66">
        <v>3647.66</v>
      </c>
      <c r="L4" s="67">
        <v>3626.79</v>
      </c>
      <c r="M4" s="67">
        <v>3395.4663660000001</v>
      </c>
      <c r="N4" s="66">
        <v>3902.85</v>
      </c>
    </row>
    <row r="5" spans="1:14">
      <c r="A5">
        <v>3</v>
      </c>
      <c r="B5" t="s">
        <v>36</v>
      </c>
      <c r="C5" s="4">
        <v>524715</v>
      </c>
      <c r="D5" s="38" t="s">
        <v>43</v>
      </c>
      <c r="E5" s="66">
        <v>1152.17</v>
      </c>
      <c r="F5" s="66">
        <v>1198.3930263984</v>
      </c>
      <c r="G5" s="66">
        <v>1164.8840700000001</v>
      </c>
      <c r="H5" s="66">
        <v>1307.5861600000001</v>
      </c>
      <c r="I5" s="66">
        <v>1297.51</v>
      </c>
      <c r="J5" s="66">
        <v>1323.91</v>
      </c>
      <c r="K5" s="66">
        <v>1244.6199999999999</v>
      </c>
      <c r="L5" s="67">
        <v>1361.74</v>
      </c>
      <c r="M5" s="67">
        <v>1345.763205</v>
      </c>
      <c r="N5" s="66">
        <v>1358.76</v>
      </c>
    </row>
    <row r="6" spans="1:14">
      <c r="A6">
        <v>4</v>
      </c>
      <c r="B6" t="s">
        <v>37</v>
      </c>
      <c r="C6" s="4">
        <v>524804</v>
      </c>
      <c r="D6" s="38" t="s">
        <v>43</v>
      </c>
      <c r="E6" s="66">
        <v>873.36</v>
      </c>
      <c r="F6" s="66">
        <v>863.16899485369993</v>
      </c>
      <c r="G6" s="66">
        <v>820.25715700000001</v>
      </c>
      <c r="H6" s="66">
        <v>767.16600800000003</v>
      </c>
      <c r="I6" s="66">
        <v>733.53</v>
      </c>
      <c r="J6" s="66">
        <v>805.66</v>
      </c>
      <c r="K6" s="68">
        <v>790.79</v>
      </c>
      <c r="L6" s="43">
        <v>789.05</v>
      </c>
      <c r="M6" s="43">
        <v>705.22843</v>
      </c>
      <c r="N6" s="66">
        <v>774.46</v>
      </c>
    </row>
    <row r="7" spans="1:14">
      <c r="A7">
        <v>5</v>
      </c>
      <c r="B7" t="s">
        <v>39</v>
      </c>
      <c r="C7" s="4">
        <v>500257</v>
      </c>
      <c r="D7" s="38" t="s">
        <v>43</v>
      </c>
      <c r="E7" s="66">
        <v>516.6</v>
      </c>
      <c r="F7" s="66">
        <v>544.81533408619998</v>
      </c>
      <c r="G7" s="66">
        <v>517.05654400000003</v>
      </c>
      <c r="H7" s="66">
        <v>574.526883</v>
      </c>
      <c r="I7" s="66">
        <v>551.48</v>
      </c>
      <c r="J7" s="66">
        <v>558.51</v>
      </c>
      <c r="K7" s="66">
        <v>511.59</v>
      </c>
      <c r="L7" s="67">
        <v>473.72</v>
      </c>
      <c r="M7" s="67">
        <v>509.37806399999999</v>
      </c>
      <c r="N7" s="66">
        <v>522.44000000000005</v>
      </c>
    </row>
    <row r="8" spans="1:14">
      <c r="E8" s="3"/>
      <c r="F8" s="3"/>
      <c r="G8" s="3"/>
      <c r="H8" s="3"/>
    </row>
    <row r="9" spans="1:14">
      <c r="E9" s="3"/>
      <c r="F9" s="3"/>
      <c r="G9" s="3"/>
      <c r="H9" s="3"/>
    </row>
    <row r="10" spans="1:14">
      <c r="E10" s="3"/>
      <c r="F10" s="3"/>
      <c r="G10" s="3"/>
      <c r="H10" s="3"/>
    </row>
    <row r="11" spans="1:14">
      <c r="C11" s="4"/>
      <c r="E11" s="3"/>
      <c r="F11" s="3"/>
      <c r="G11" s="3"/>
      <c r="H11" s="3"/>
    </row>
    <row r="12" spans="1:14">
      <c r="C12" s="4"/>
      <c r="E12" s="3"/>
      <c r="F12" s="3"/>
      <c r="G12" s="3"/>
      <c r="H12" s="3"/>
      <c r="I12" s="3"/>
    </row>
    <row r="13" spans="1:14">
      <c r="C13" s="4"/>
      <c r="E13" s="3"/>
      <c r="F13" s="3"/>
      <c r="G13" s="3"/>
      <c r="H13" s="3"/>
    </row>
    <row r="16" spans="1:14">
      <c r="A16" t="s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4F7FF-790B-864A-969D-40480B9A0275}">
  <dimension ref="A1:O16"/>
  <sheetViews>
    <sheetView workbookViewId="0">
      <selection activeCell="N3" sqref="N3:N7"/>
    </sheetView>
  </sheetViews>
  <sheetFormatPr defaultColWidth="11.19921875" defaultRowHeight="15.6"/>
  <cols>
    <col min="5" max="8" width="11.5" bestFit="1" customWidth="1"/>
  </cols>
  <sheetData>
    <row r="1" spans="1:15">
      <c r="A1" t="s">
        <v>38</v>
      </c>
      <c r="E1" s="1" t="s">
        <v>0</v>
      </c>
      <c r="F1" s="1" t="s">
        <v>1</v>
      </c>
      <c r="G1" s="1" t="s">
        <v>2</v>
      </c>
      <c r="H1" s="1" t="s">
        <v>26</v>
      </c>
      <c r="I1" s="1" t="s">
        <v>99</v>
      </c>
      <c r="J1" s="42" t="s">
        <v>101</v>
      </c>
      <c r="K1" s="13" t="s">
        <v>103</v>
      </c>
      <c r="L1" s="1" t="s">
        <v>176</v>
      </c>
      <c r="M1" s="53" t="s">
        <v>210</v>
      </c>
      <c r="N1" s="42" t="s">
        <v>254</v>
      </c>
    </row>
    <row r="2" spans="1:15">
      <c r="A2" t="s">
        <v>3</v>
      </c>
      <c r="B2" t="s">
        <v>4</v>
      </c>
      <c r="C2" t="s">
        <v>15</v>
      </c>
      <c r="D2" t="s">
        <v>28</v>
      </c>
      <c r="E2" s="2">
        <v>44104</v>
      </c>
      <c r="F2" s="2">
        <v>44196</v>
      </c>
      <c r="G2" s="2">
        <v>44286</v>
      </c>
      <c r="H2" s="2">
        <v>44377</v>
      </c>
      <c r="I2" s="2">
        <v>44469</v>
      </c>
      <c r="J2" s="41">
        <v>44561</v>
      </c>
      <c r="K2" s="14">
        <v>44651</v>
      </c>
      <c r="L2" s="2">
        <v>44742</v>
      </c>
      <c r="M2" s="55">
        <v>44834</v>
      </c>
      <c r="N2" s="41">
        <v>44561</v>
      </c>
    </row>
    <row r="3" spans="1:15">
      <c r="A3">
        <v>1</v>
      </c>
      <c r="B3" t="s">
        <v>44</v>
      </c>
      <c r="C3" t="s">
        <v>45</v>
      </c>
      <c r="D3" t="s">
        <v>29</v>
      </c>
      <c r="E3" s="3">
        <v>130</v>
      </c>
      <c r="F3" s="3">
        <v>153</v>
      </c>
      <c r="G3" s="3">
        <v>163</v>
      </c>
      <c r="H3" s="3">
        <v>144</v>
      </c>
      <c r="I3" s="3">
        <v>153</v>
      </c>
      <c r="J3" s="43">
        <v>254</v>
      </c>
      <c r="K3" s="43">
        <v>142</v>
      </c>
      <c r="L3" s="67">
        <v>163</v>
      </c>
      <c r="M3" s="66">
        <v>175</v>
      </c>
      <c r="N3" s="66">
        <v>181</v>
      </c>
    </row>
    <row r="4" spans="1:15">
      <c r="A4">
        <v>2</v>
      </c>
      <c r="B4" t="s">
        <v>35</v>
      </c>
      <c r="C4" t="s">
        <v>41</v>
      </c>
      <c r="D4" s="38" t="s">
        <v>42</v>
      </c>
      <c r="E4" s="3">
        <v>257.67164200000002</v>
      </c>
      <c r="F4" s="3">
        <v>303.65142300000002</v>
      </c>
      <c r="G4" s="3">
        <v>248.89519100000001</v>
      </c>
      <c r="H4" s="3">
        <v>248.15961799999999</v>
      </c>
      <c r="I4" s="3">
        <v>222.44</v>
      </c>
      <c r="J4" s="3">
        <v>247.52</v>
      </c>
      <c r="K4" s="3">
        <v>225.47</v>
      </c>
      <c r="L4" s="43">
        <v>218.5</v>
      </c>
      <c r="M4" s="67">
        <v>166.81549699999999</v>
      </c>
      <c r="N4" s="66">
        <v>207.95</v>
      </c>
    </row>
    <row r="5" spans="1:15">
      <c r="A5">
        <v>3</v>
      </c>
      <c r="B5" t="s">
        <v>36</v>
      </c>
      <c r="C5" s="4">
        <v>524715</v>
      </c>
      <c r="D5" s="38" t="s">
        <v>43</v>
      </c>
      <c r="E5" s="3">
        <v>80.487611749999999</v>
      </c>
      <c r="F5" s="3">
        <v>74.791073019500004</v>
      </c>
      <c r="G5" s="3">
        <v>73.627015</v>
      </c>
      <c r="H5" s="3">
        <v>77.335499999999996</v>
      </c>
      <c r="I5" s="3">
        <v>69.61</v>
      </c>
      <c r="J5" s="3">
        <v>70.12</v>
      </c>
      <c r="K5" s="3">
        <v>68.099999999999994</v>
      </c>
      <c r="L5" s="43">
        <v>56.91</v>
      </c>
      <c r="M5" s="67">
        <v>68.613365999999999</v>
      </c>
      <c r="N5" s="66">
        <v>79.040000000000006</v>
      </c>
    </row>
    <row r="6" spans="1:15">
      <c r="A6">
        <v>4</v>
      </c>
      <c r="B6" t="s">
        <v>37</v>
      </c>
      <c r="C6" s="4">
        <v>524804</v>
      </c>
      <c r="D6" s="38" t="s">
        <v>43</v>
      </c>
      <c r="E6" s="3">
        <v>54.893224750000002</v>
      </c>
      <c r="F6" s="3">
        <v>52.957233026499999</v>
      </c>
      <c r="G6" s="3">
        <v>62.460638000000003</v>
      </c>
      <c r="H6" s="3">
        <v>48.166508</v>
      </c>
      <c r="I6" s="3">
        <v>53.78</v>
      </c>
      <c r="J6" s="3">
        <v>52.75</v>
      </c>
      <c r="K6" s="3">
        <v>56.78</v>
      </c>
      <c r="L6" s="43">
        <v>39.22</v>
      </c>
      <c r="M6" s="43">
        <v>33.913482999999999</v>
      </c>
      <c r="N6" s="66">
        <v>50.18</v>
      </c>
      <c r="O6" s="72"/>
    </row>
    <row r="7" spans="1:15">
      <c r="A7">
        <v>5</v>
      </c>
      <c r="B7" t="s">
        <v>39</v>
      </c>
      <c r="C7" s="4">
        <v>500257</v>
      </c>
      <c r="D7" s="38" t="s">
        <v>43</v>
      </c>
      <c r="E7" s="3">
        <v>51.768015390000002</v>
      </c>
      <c r="F7" s="3">
        <v>47.180080332700001</v>
      </c>
      <c r="G7" s="3">
        <v>46.838645</v>
      </c>
      <c r="H7" s="3">
        <v>50.278838999999998</v>
      </c>
      <c r="I7" s="3">
        <v>44.48</v>
      </c>
      <c r="J7" s="3">
        <v>47.59</v>
      </c>
      <c r="K7" s="51">
        <v>46.71</v>
      </c>
      <c r="L7" s="43">
        <v>44</v>
      </c>
      <c r="M7" s="67">
        <v>41.482579999999999</v>
      </c>
      <c r="N7" s="66">
        <v>35</v>
      </c>
      <c r="O7" s="69" t="s">
        <v>177</v>
      </c>
    </row>
    <row r="8" spans="1:15">
      <c r="D8" s="39"/>
      <c r="E8" s="3"/>
      <c r="F8" s="3"/>
      <c r="G8" s="3"/>
      <c r="H8" s="3"/>
      <c r="L8" s="43"/>
      <c r="M8" s="43"/>
      <c r="N8" s="43"/>
    </row>
    <row r="9" spans="1:15">
      <c r="D9" s="39"/>
      <c r="E9" s="3"/>
      <c r="F9" s="3"/>
      <c r="G9" s="3"/>
      <c r="H9" s="3"/>
    </row>
    <row r="10" spans="1:15">
      <c r="E10" s="3"/>
      <c r="F10" s="3"/>
      <c r="G10" s="3"/>
      <c r="H10" s="3"/>
    </row>
    <row r="12" spans="1:15">
      <c r="C12" s="4"/>
      <c r="H12" s="3"/>
      <c r="I12" s="3"/>
    </row>
    <row r="13" spans="1:15">
      <c r="C13" s="4"/>
    </row>
    <row r="14" spans="1:15">
      <c r="C14" s="4"/>
      <c r="H14" s="3"/>
    </row>
    <row r="16" spans="1:15">
      <c r="A16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A16CA-5FF0-C542-88CF-D839842ABC10}">
  <dimension ref="A1:C22"/>
  <sheetViews>
    <sheetView workbookViewId="0"/>
  </sheetViews>
  <sheetFormatPr defaultColWidth="11.19921875" defaultRowHeight="15.6"/>
  <sheetData>
    <row r="1" spans="1:3">
      <c r="A1" t="s">
        <v>104</v>
      </c>
    </row>
    <row r="2" spans="1:3">
      <c r="C2" t="s">
        <v>107</v>
      </c>
    </row>
    <row r="3" spans="1:3">
      <c r="A3">
        <v>1</v>
      </c>
      <c r="B3" t="s">
        <v>105</v>
      </c>
      <c r="C3" s="3">
        <v>36.799999999999997</v>
      </c>
    </row>
    <row r="4" spans="1:3">
      <c r="A4">
        <v>2</v>
      </c>
      <c r="B4" t="s">
        <v>46</v>
      </c>
      <c r="C4" s="3">
        <v>20.7</v>
      </c>
    </row>
    <row r="5" spans="1:3">
      <c r="A5">
        <v>3</v>
      </c>
      <c r="B5" t="s">
        <v>106</v>
      </c>
      <c r="C5" s="3">
        <v>17.7</v>
      </c>
    </row>
    <row r="6" spans="1:3">
      <c r="A6">
        <v>4</v>
      </c>
      <c r="B6" t="s">
        <v>48</v>
      </c>
      <c r="C6" s="3">
        <v>17.2</v>
      </c>
    </row>
    <row r="7" spans="1:3">
      <c r="A7">
        <v>5</v>
      </c>
      <c r="B7" t="s">
        <v>49</v>
      </c>
      <c r="C7" s="3">
        <v>16.73</v>
      </c>
    </row>
    <row r="8" spans="1:3">
      <c r="A8">
        <v>6</v>
      </c>
      <c r="B8" t="s">
        <v>47</v>
      </c>
      <c r="C8" s="3">
        <v>12.8</v>
      </c>
    </row>
    <row r="9" spans="1:3">
      <c r="A9">
        <v>7</v>
      </c>
      <c r="B9" t="s">
        <v>50</v>
      </c>
      <c r="C9" s="3">
        <v>9.8000000000000007</v>
      </c>
    </row>
    <row r="10" spans="1:3">
      <c r="A10">
        <v>8</v>
      </c>
      <c r="B10" t="s">
        <v>52</v>
      </c>
      <c r="C10" s="3">
        <v>9.1</v>
      </c>
    </row>
    <row r="11" spans="1:3">
      <c r="A11">
        <v>9</v>
      </c>
      <c r="B11" t="s">
        <v>51</v>
      </c>
      <c r="C11" s="3">
        <v>8.9</v>
      </c>
    </row>
    <row r="12" spans="1:3">
      <c r="A12">
        <v>10</v>
      </c>
      <c r="B12" t="s">
        <v>54</v>
      </c>
      <c r="C12" s="3">
        <v>8.6</v>
      </c>
    </row>
    <row r="13" spans="1:3">
      <c r="A13">
        <v>11</v>
      </c>
      <c r="B13" t="s">
        <v>53</v>
      </c>
      <c r="C13" s="3">
        <v>8.5</v>
      </c>
    </row>
    <row r="14" spans="1:3">
      <c r="A14">
        <v>12</v>
      </c>
      <c r="B14" t="s">
        <v>55</v>
      </c>
      <c r="C14" s="3">
        <v>7.5</v>
      </c>
    </row>
    <row r="15" spans="1:3">
      <c r="A15">
        <v>13</v>
      </c>
      <c r="B15" t="s">
        <v>108</v>
      </c>
      <c r="C15" s="3">
        <v>7.5</v>
      </c>
    </row>
    <row r="16" spans="1:3">
      <c r="A16">
        <v>14</v>
      </c>
      <c r="B16" t="s">
        <v>57</v>
      </c>
      <c r="C16" s="3">
        <v>6.5</v>
      </c>
    </row>
    <row r="17" spans="1:3">
      <c r="A17">
        <v>15</v>
      </c>
      <c r="B17" t="s">
        <v>109</v>
      </c>
      <c r="C17" s="3">
        <v>6</v>
      </c>
    </row>
    <row r="18" spans="1:3">
      <c r="A18">
        <v>16</v>
      </c>
      <c r="B18" t="s">
        <v>110</v>
      </c>
      <c r="C18" s="3">
        <v>5.7</v>
      </c>
    </row>
    <row r="19" spans="1:3">
      <c r="A19">
        <v>17</v>
      </c>
      <c r="B19" t="s">
        <v>111</v>
      </c>
      <c r="C19" s="3">
        <v>5.7</v>
      </c>
    </row>
    <row r="20" spans="1:3">
      <c r="A20">
        <v>18</v>
      </c>
      <c r="B20" t="s">
        <v>112</v>
      </c>
      <c r="C20" s="3">
        <v>5.6</v>
      </c>
    </row>
    <row r="21" spans="1:3">
      <c r="A21">
        <v>19</v>
      </c>
      <c r="B21" t="s">
        <v>113</v>
      </c>
      <c r="C21" s="3">
        <v>5.6</v>
      </c>
    </row>
    <row r="22" spans="1:3">
      <c r="A22">
        <v>20</v>
      </c>
      <c r="B22" t="s">
        <v>56</v>
      </c>
      <c r="C22" s="3">
        <v>5.4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C5357-8797-B143-B25A-96F070BF9BA3}">
  <sheetPr>
    <pageSetUpPr fitToPage="1"/>
  </sheetPr>
  <dimension ref="A1:J57"/>
  <sheetViews>
    <sheetView topLeftCell="A40" zoomScale="90" zoomScaleNormal="90" workbookViewId="0">
      <selection activeCell="O54" sqref="O54"/>
    </sheetView>
  </sheetViews>
  <sheetFormatPr defaultColWidth="8.796875" defaultRowHeight="15.6"/>
  <cols>
    <col min="1" max="1" width="4.69921875" style="7" customWidth="1"/>
    <col min="2" max="2" width="12.5" style="7" customWidth="1"/>
    <col min="3" max="3" width="13.296875" style="7" customWidth="1"/>
    <col min="4" max="4" width="11.796875" style="7" customWidth="1"/>
    <col min="5" max="5" width="8.796875" style="7" customWidth="1"/>
    <col min="6" max="10" width="8.796875" style="7"/>
    <col min="11" max="11" width="12.19921875" style="7" customWidth="1"/>
    <col min="12" max="16384" width="8.796875" style="7"/>
  </cols>
  <sheetData>
    <row r="1" spans="1:10">
      <c r="A1" s="6" t="s">
        <v>68</v>
      </c>
    </row>
    <row r="3" spans="1:10">
      <c r="B3" s="6" t="s">
        <v>69</v>
      </c>
    </row>
    <row r="4" spans="1:10">
      <c r="B4" s="6"/>
      <c r="D4" s="73" t="s">
        <v>70</v>
      </c>
      <c r="E4" s="74"/>
      <c r="F4" s="74"/>
      <c r="G4" s="74"/>
      <c r="H4" s="74"/>
      <c r="I4" s="74"/>
    </row>
    <row r="5" spans="1:10">
      <c r="B5" s="6" t="s">
        <v>71</v>
      </c>
      <c r="C5" s="6" t="s">
        <v>72</v>
      </c>
      <c r="D5" s="6" t="s">
        <v>73</v>
      </c>
      <c r="E5" s="6" t="s">
        <v>74</v>
      </c>
      <c r="F5" s="6" t="s">
        <v>75</v>
      </c>
      <c r="G5" s="6" t="s">
        <v>76</v>
      </c>
      <c r="H5" s="6" t="s">
        <v>77</v>
      </c>
      <c r="I5" s="6" t="s">
        <v>78</v>
      </c>
      <c r="J5" s="6" t="s">
        <v>79</v>
      </c>
    </row>
    <row r="6" spans="1:10">
      <c r="B6" s="7" t="s">
        <v>80</v>
      </c>
      <c r="C6" s="7" t="s">
        <v>81</v>
      </c>
      <c r="D6" s="7">
        <v>30</v>
      </c>
      <c r="E6" s="7">
        <v>306</v>
      </c>
      <c r="F6" s="7">
        <v>553</v>
      </c>
      <c r="G6" s="7">
        <v>243</v>
      </c>
      <c r="H6" s="7">
        <v>191</v>
      </c>
      <c r="I6" s="7">
        <f t="shared" ref="I6:I19" si="0">J6-(SUM(D6:H6))</f>
        <v>1902</v>
      </c>
      <c r="J6" s="7">
        <v>3225</v>
      </c>
    </row>
    <row r="7" spans="1:10">
      <c r="B7" s="7" t="s">
        <v>82</v>
      </c>
      <c r="C7" s="7" t="s">
        <v>83</v>
      </c>
      <c r="D7" s="7">
        <v>41</v>
      </c>
      <c r="E7" s="7">
        <v>336</v>
      </c>
      <c r="F7" s="7">
        <v>581</v>
      </c>
      <c r="G7" s="7">
        <v>238</v>
      </c>
      <c r="H7" s="7">
        <v>224</v>
      </c>
      <c r="I7" s="7">
        <f t="shared" si="0"/>
        <v>1881</v>
      </c>
      <c r="J7" s="7">
        <v>3301</v>
      </c>
    </row>
    <row r="8" spans="1:10">
      <c r="B8" s="7" t="s">
        <v>84</v>
      </c>
      <c r="C8" s="7" t="s">
        <v>85</v>
      </c>
      <c r="D8" s="7">
        <v>54</v>
      </c>
      <c r="E8" s="7">
        <v>373</v>
      </c>
      <c r="F8" s="7">
        <v>589</v>
      </c>
      <c r="G8" s="7">
        <v>243</v>
      </c>
      <c r="H8" s="7">
        <v>206</v>
      </c>
      <c r="I8" s="7">
        <f t="shared" si="0"/>
        <v>1944</v>
      </c>
      <c r="J8" s="7">
        <v>3409</v>
      </c>
    </row>
    <row r="9" spans="1:10">
      <c r="B9" s="7" t="s">
        <v>86</v>
      </c>
      <c r="C9" s="7" t="s">
        <v>87</v>
      </c>
      <c r="D9" s="7">
        <v>47</v>
      </c>
      <c r="E9" s="7">
        <v>406</v>
      </c>
      <c r="F9" s="7">
        <v>673</v>
      </c>
      <c r="G9" s="7">
        <v>290</v>
      </c>
      <c r="H9" s="7">
        <v>215</v>
      </c>
      <c r="I9" s="7">
        <f t="shared" si="0"/>
        <v>2045</v>
      </c>
      <c r="J9" s="7">
        <v>3676</v>
      </c>
    </row>
    <row r="10" spans="1:10">
      <c r="B10" s="7" t="s">
        <v>80</v>
      </c>
      <c r="C10" s="7" t="s">
        <v>88</v>
      </c>
      <c r="D10" s="7">
        <v>53</v>
      </c>
      <c r="E10" s="7">
        <v>409</v>
      </c>
      <c r="F10" s="7">
        <v>634</v>
      </c>
      <c r="G10" s="7">
        <v>302</v>
      </c>
      <c r="H10" s="7">
        <v>237</v>
      </c>
      <c r="I10" s="7">
        <f t="shared" si="0"/>
        <v>2446</v>
      </c>
      <c r="J10" s="7">
        <v>4081</v>
      </c>
    </row>
    <row r="11" spans="1:10">
      <c r="B11" s="7" t="s">
        <v>82</v>
      </c>
      <c r="C11" s="7" t="s">
        <v>89</v>
      </c>
      <c r="D11" s="7">
        <v>53</v>
      </c>
      <c r="E11" s="7">
        <v>470</v>
      </c>
      <c r="F11" s="7">
        <v>669</v>
      </c>
      <c r="G11" s="7">
        <v>285</v>
      </c>
      <c r="H11" s="7">
        <v>210</v>
      </c>
      <c r="I11" s="7">
        <f t="shared" si="0"/>
        <v>2175</v>
      </c>
      <c r="J11" s="7">
        <v>3862</v>
      </c>
    </row>
    <row r="12" spans="1:10">
      <c r="B12" s="7" t="s">
        <v>84</v>
      </c>
      <c r="C12" s="7" t="s">
        <v>90</v>
      </c>
      <c r="D12" s="7">
        <v>46</v>
      </c>
      <c r="E12" s="7">
        <v>477</v>
      </c>
      <c r="F12" s="7">
        <v>658</v>
      </c>
      <c r="G12" s="7">
        <v>314</v>
      </c>
      <c r="H12" s="7">
        <v>189</v>
      </c>
      <c r="I12" s="7">
        <f t="shared" si="0"/>
        <v>1823</v>
      </c>
      <c r="J12" s="7">
        <v>3507</v>
      </c>
    </row>
    <row r="13" spans="1:10">
      <c r="B13" s="7" t="s">
        <v>86</v>
      </c>
      <c r="C13" s="7" t="s">
        <v>91</v>
      </c>
      <c r="D13" s="7">
        <v>61</v>
      </c>
      <c r="E13" s="7">
        <v>476</v>
      </c>
      <c r="F13" s="7">
        <v>631</v>
      </c>
      <c r="G13" s="7">
        <v>323</v>
      </c>
      <c r="H13" s="7">
        <v>159</v>
      </c>
      <c r="I13" s="7">
        <f t="shared" si="0"/>
        <v>1710</v>
      </c>
      <c r="J13" s="7">
        <v>3360</v>
      </c>
    </row>
    <row r="14" spans="1:10">
      <c r="B14" s="7" t="s">
        <v>80</v>
      </c>
      <c r="C14" s="7" t="s">
        <v>92</v>
      </c>
      <c r="D14" s="7">
        <v>58</v>
      </c>
      <c r="E14" s="7">
        <v>481</v>
      </c>
      <c r="F14" s="7">
        <v>681</v>
      </c>
      <c r="G14" s="7">
        <v>313</v>
      </c>
      <c r="H14" s="7">
        <v>200</v>
      </c>
      <c r="I14" s="7">
        <f t="shared" si="0"/>
        <v>2397</v>
      </c>
      <c r="J14" s="7">
        <v>4130</v>
      </c>
    </row>
    <row r="15" spans="1:10">
      <c r="B15" s="7" t="s">
        <v>82</v>
      </c>
      <c r="C15" s="7" t="s">
        <v>93</v>
      </c>
      <c r="D15" s="7">
        <v>72</v>
      </c>
      <c r="E15" s="7">
        <v>503</v>
      </c>
      <c r="F15" s="7">
        <v>677</v>
      </c>
      <c r="G15" s="7">
        <v>368</v>
      </c>
      <c r="H15" s="7">
        <v>174</v>
      </c>
      <c r="I15" s="7">
        <f t="shared" si="0"/>
        <v>2092</v>
      </c>
      <c r="J15" s="7">
        <v>3886</v>
      </c>
    </row>
    <row r="16" spans="1:10">
      <c r="B16" s="7" t="s">
        <v>84</v>
      </c>
      <c r="C16" s="7" t="s">
        <v>94</v>
      </c>
      <c r="D16" s="7">
        <v>56</v>
      </c>
      <c r="E16" s="7">
        <v>487</v>
      </c>
      <c r="F16" s="7">
        <v>665</v>
      </c>
      <c r="G16" s="7">
        <v>275</v>
      </c>
      <c r="H16" s="7">
        <v>203</v>
      </c>
      <c r="I16" s="7">
        <f t="shared" si="0"/>
        <v>1941</v>
      </c>
      <c r="J16" s="7">
        <v>3627</v>
      </c>
    </row>
    <row r="17" spans="2:10">
      <c r="B17" s="7" t="s">
        <v>86</v>
      </c>
      <c r="C17" s="7" t="s">
        <v>95</v>
      </c>
      <c r="D17" s="7">
        <v>65</v>
      </c>
      <c r="E17" s="7">
        <v>500</v>
      </c>
      <c r="F17" s="7">
        <v>661</v>
      </c>
      <c r="G17" s="7">
        <v>285</v>
      </c>
      <c r="H17" s="7">
        <v>195</v>
      </c>
      <c r="I17" s="7">
        <f t="shared" si="0"/>
        <v>2233</v>
      </c>
      <c r="J17" s="7">
        <v>3939</v>
      </c>
    </row>
    <row r="18" spans="2:10">
      <c r="B18" s="7" t="s">
        <v>80</v>
      </c>
      <c r="C18" s="7" t="s">
        <v>96</v>
      </c>
      <c r="D18" s="7">
        <v>47</v>
      </c>
      <c r="E18" s="7">
        <v>375</v>
      </c>
      <c r="F18" s="7">
        <v>531</v>
      </c>
      <c r="G18" s="7">
        <v>248</v>
      </c>
      <c r="H18" s="7">
        <v>160</v>
      </c>
      <c r="I18" s="7">
        <f t="shared" si="0"/>
        <v>2137</v>
      </c>
      <c r="J18" s="7">
        <v>3498</v>
      </c>
    </row>
    <row r="19" spans="2:10">
      <c r="B19" s="7" t="s">
        <v>82</v>
      </c>
      <c r="C19" s="7" t="s">
        <v>97</v>
      </c>
      <c r="D19" s="7">
        <v>27</v>
      </c>
      <c r="E19" s="7">
        <v>416</v>
      </c>
      <c r="F19" s="7">
        <v>697</v>
      </c>
      <c r="G19" s="7">
        <v>326</v>
      </c>
      <c r="H19" s="7">
        <v>128</v>
      </c>
      <c r="I19" s="7">
        <f t="shared" si="0"/>
        <v>1841</v>
      </c>
      <c r="J19" s="7">
        <v>3435</v>
      </c>
    </row>
    <row r="20" spans="2:10">
      <c r="B20" s="7" t="s">
        <v>84</v>
      </c>
      <c r="C20" s="7" t="s">
        <v>0</v>
      </c>
      <c r="D20" s="7">
        <v>71</v>
      </c>
      <c r="E20" s="7">
        <v>574</v>
      </c>
      <c r="F20" s="7">
        <v>843</v>
      </c>
      <c r="G20" s="7">
        <v>383</v>
      </c>
      <c r="H20" s="7">
        <v>191</v>
      </c>
      <c r="I20" s="7">
        <f t="shared" ref="I20:I25" si="1">J20-SUM(D20:H20)</f>
        <v>2318</v>
      </c>
      <c r="J20" s="7">
        <v>4380</v>
      </c>
    </row>
    <row r="21" spans="2:10">
      <c r="B21" s="7" t="s">
        <v>86</v>
      </c>
      <c r="C21" s="7" t="s">
        <v>1</v>
      </c>
      <c r="D21" s="7">
        <v>75</v>
      </c>
      <c r="E21" s="7">
        <v>594</v>
      </c>
      <c r="F21" s="7">
        <v>863</v>
      </c>
      <c r="G21" s="7">
        <v>406</v>
      </c>
      <c r="H21" s="7">
        <v>209</v>
      </c>
      <c r="I21" s="7">
        <f t="shared" si="1"/>
        <v>2515</v>
      </c>
      <c r="J21" s="7">
        <v>4662</v>
      </c>
    </row>
    <row r="22" spans="2:10">
      <c r="B22" s="7" t="s">
        <v>80</v>
      </c>
      <c r="C22" s="7" t="s">
        <v>2</v>
      </c>
      <c r="D22" s="7">
        <v>74</v>
      </c>
      <c r="E22" s="7">
        <v>541</v>
      </c>
      <c r="F22" s="7">
        <v>833</v>
      </c>
      <c r="G22" s="7">
        <v>363</v>
      </c>
      <c r="H22" s="7">
        <v>246</v>
      </c>
      <c r="I22" s="7">
        <f t="shared" si="1"/>
        <v>3320</v>
      </c>
      <c r="J22" s="7">
        <v>5377</v>
      </c>
    </row>
    <row r="23" spans="2:10">
      <c r="B23" s="7" t="s">
        <v>82</v>
      </c>
      <c r="C23" s="7" t="s">
        <v>26</v>
      </c>
      <c r="D23" s="7">
        <v>69</v>
      </c>
      <c r="E23" s="7">
        <v>557</v>
      </c>
      <c r="F23" s="7">
        <v>830</v>
      </c>
      <c r="G23" s="7">
        <v>376</v>
      </c>
      <c r="H23" s="7">
        <v>201</v>
      </c>
      <c r="I23" s="7">
        <f t="shared" si="1"/>
        <v>2850</v>
      </c>
      <c r="J23" s="7">
        <v>4883</v>
      </c>
    </row>
    <row r="24" spans="2:10">
      <c r="B24" s="7" t="s">
        <v>100</v>
      </c>
      <c r="C24" s="7" t="s">
        <v>99</v>
      </c>
      <c r="D24" s="7">
        <v>87</v>
      </c>
      <c r="E24" s="7">
        <v>605</v>
      </c>
      <c r="F24" s="7">
        <v>771</v>
      </c>
      <c r="G24" s="7">
        <v>364</v>
      </c>
      <c r="H24" s="7">
        <v>181</v>
      </c>
      <c r="I24" s="7">
        <f t="shared" si="1"/>
        <v>2764</v>
      </c>
      <c r="J24" s="7">
        <v>4772</v>
      </c>
    </row>
    <row r="25" spans="2:10">
      <c r="B25" s="7" t="s">
        <v>86</v>
      </c>
      <c r="C25" s="7" t="s">
        <v>102</v>
      </c>
      <c r="D25" s="7">
        <v>85</v>
      </c>
      <c r="E25" s="7">
        <v>590</v>
      </c>
      <c r="F25" s="7">
        <v>846</v>
      </c>
      <c r="G25" s="7">
        <v>358</v>
      </c>
      <c r="H25" s="7">
        <v>214</v>
      </c>
      <c r="I25" s="7">
        <f t="shared" si="1"/>
        <v>1703</v>
      </c>
      <c r="J25" s="7">
        <v>3796</v>
      </c>
    </row>
    <row r="26" spans="2:10">
      <c r="B26" s="7" t="s">
        <v>80</v>
      </c>
      <c r="C26" s="7" t="s">
        <v>103</v>
      </c>
      <c r="D26" s="7">
        <v>66</v>
      </c>
      <c r="E26" s="7">
        <v>561</v>
      </c>
      <c r="F26" s="7">
        <v>709</v>
      </c>
      <c r="G26" s="7">
        <v>325</v>
      </c>
      <c r="H26" s="7">
        <v>200</v>
      </c>
      <c r="I26" s="7">
        <f t="shared" ref="I26:I27" si="2">J26-(SUM(D26:H26))</f>
        <v>2160</v>
      </c>
      <c r="J26" s="7">
        <v>4021</v>
      </c>
    </row>
    <row r="27" spans="2:10">
      <c r="B27" s="7" t="s">
        <v>82</v>
      </c>
      <c r="C27" s="7" t="s">
        <v>176</v>
      </c>
      <c r="D27" s="7">
        <v>67</v>
      </c>
      <c r="E27" s="7">
        <v>609</v>
      </c>
      <c r="F27" s="7">
        <v>642</v>
      </c>
      <c r="G27" s="7">
        <v>300</v>
      </c>
      <c r="H27" s="7">
        <v>198</v>
      </c>
      <c r="I27" s="7">
        <f t="shared" si="2"/>
        <v>2227</v>
      </c>
      <c r="J27" s="7">
        <v>4043</v>
      </c>
    </row>
    <row r="28" spans="2:10">
      <c r="B28" s="7" t="s">
        <v>100</v>
      </c>
      <c r="C28" s="7" t="s">
        <v>210</v>
      </c>
      <c r="D28" s="7">
        <v>74</v>
      </c>
      <c r="E28" s="7">
        <v>584</v>
      </c>
      <c r="F28" s="7">
        <v>718</v>
      </c>
      <c r="G28" s="7">
        <v>319</v>
      </c>
      <c r="H28" s="7">
        <v>185</v>
      </c>
      <c r="I28" s="7">
        <f>J28-(SUM(D28:H28))</f>
        <v>1865</v>
      </c>
      <c r="J28" s="7">
        <v>3745</v>
      </c>
    </row>
    <row r="29" spans="2:10">
      <c r="B29" s="7" t="s">
        <v>86</v>
      </c>
      <c r="C29" s="7" t="s">
        <v>257</v>
      </c>
      <c r="D29" s="7">
        <v>45</v>
      </c>
      <c r="E29" s="7">
        <v>429</v>
      </c>
      <c r="F29" s="7">
        <v>513</v>
      </c>
      <c r="G29" s="7">
        <v>286</v>
      </c>
      <c r="H29" s="7">
        <v>169</v>
      </c>
      <c r="I29" s="7">
        <f>J29-(SUM(D29:H29))</f>
        <v>1747</v>
      </c>
      <c r="J29" s="7">
        <v>3189</v>
      </c>
    </row>
    <row r="31" spans="2:10">
      <c r="B31" s="6" t="s">
        <v>98</v>
      </c>
    </row>
    <row r="32" spans="2:10">
      <c r="B32" s="6"/>
      <c r="D32" s="73" t="s">
        <v>70</v>
      </c>
      <c r="E32" s="73"/>
      <c r="F32" s="73"/>
      <c r="G32" s="73"/>
      <c r="H32" s="73"/>
      <c r="I32" s="73"/>
    </row>
    <row r="33" spans="2:10">
      <c r="B33" s="6" t="s">
        <v>71</v>
      </c>
      <c r="C33" s="6" t="s">
        <v>72</v>
      </c>
      <c r="D33" s="6" t="s">
        <v>73</v>
      </c>
      <c r="E33" s="6" t="s">
        <v>74</v>
      </c>
      <c r="F33" s="6" t="s">
        <v>75</v>
      </c>
      <c r="G33" s="6" t="s">
        <v>76</v>
      </c>
      <c r="H33" s="6" t="s">
        <v>77</v>
      </c>
      <c r="I33" s="6" t="s">
        <v>78</v>
      </c>
      <c r="J33" s="6" t="s">
        <v>79</v>
      </c>
    </row>
    <row r="34" spans="2:10">
      <c r="B34" s="7" t="s">
        <v>80</v>
      </c>
      <c r="C34" s="7" t="s">
        <v>81</v>
      </c>
      <c r="D34" s="7">
        <v>4</v>
      </c>
      <c r="E34" s="7">
        <v>145</v>
      </c>
      <c r="F34" s="7">
        <v>189</v>
      </c>
      <c r="G34" s="7">
        <v>105</v>
      </c>
      <c r="H34" s="7">
        <v>40</v>
      </c>
      <c r="I34" s="7">
        <f t="shared" ref="I34:I51" si="3">J34-SUM(D34:H34)</f>
        <v>222</v>
      </c>
      <c r="J34" s="7">
        <v>705</v>
      </c>
    </row>
    <row r="35" spans="2:10">
      <c r="B35" s="7" t="s">
        <v>82</v>
      </c>
      <c r="C35" s="7" t="s">
        <v>83</v>
      </c>
      <c r="D35" s="8">
        <v>15</v>
      </c>
      <c r="E35" s="7">
        <v>188</v>
      </c>
      <c r="F35" s="7">
        <v>244</v>
      </c>
      <c r="G35" s="7">
        <v>112</v>
      </c>
      <c r="H35" s="7">
        <v>44</v>
      </c>
      <c r="I35" s="7">
        <f t="shared" si="3"/>
        <v>190</v>
      </c>
      <c r="J35" s="7">
        <v>793</v>
      </c>
    </row>
    <row r="36" spans="2:10">
      <c r="B36" s="7" t="s">
        <v>84</v>
      </c>
      <c r="C36" s="7" t="s">
        <v>85</v>
      </c>
      <c r="D36" s="7">
        <v>10</v>
      </c>
      <c r="E36" s="7">
        <v>213</v>
      </c>
      <c r="F36" s="7">
        <v>255</v>
      </c>
      <c r="G36" s="7">
        <v>109</v>
      </c>
      <c r="H36" s="7">
        <v>47</v>
      </c>
      <c r="I36" s="7">
        <f t="shared" si="3"/>
        <v>212</v>
      </c>
      <c r="J36" s="7">
        <v>846</v>
      </c>
    </row>
    <row r="37" spans="2:10">
      <c r="B37" s="7" t="s">
        <v>86</v>
      </c>
      <c r="C37" s="7" t="s">
        <v>87</v>
      </c>
      <c r="D37" s="7">
        <v>7</v>
      </c>
      <c r="E37" s="7">
        <v>246</v>
      </c>
      <c r="F37" s="7">
        <v>341</v>
      </c>
      <c r="G37" s="7">
        <v>157</v>
      </c>
      <c r="H37" s="7">
        <v>46</v>
      </c>
      <c r="I37" s="7">
        <f t="shared" si="3"/>
        <v>217</v>
      </c>
      <c r="J37" s="7">
        <v>1014</v>
      </c>
    </row>
    <row r="38" spans="2:10">
      <c r="B38" s="7" t="s">
        <v>80</v>
      </c>
      <c r="C38" s="7" t="s">
        <v>88</v>
      </c>
      <c r="D38" s="9">
        <v>7</v>
      </c>
      <c r="E38" s="7">
        <v>238</v>
      </c>
      <c r="F38" s="7">
        <v>299</v>
      </c>
      <c r="G38" s="7">
        <v>165</v>
      </c>
      <c r="H38" s="7">
        <v>62</v>
      </c>
      <c r="I38" s="7">
        <f t="shared" si="3"/>
        <v>262</v>
      </c>
      <c r="J38" s="7">
        <v>1033</v>
      </c>
    </row>
    <row r="39" spans="2:10">
      <c r="B39" s="7" t="s">
        <v>82</v>
      </c>
      <c r="C39" s="7" t="s">
        <v>89</v>
      </c>
      <c r="D39" s="9">
        <v>9</v>
      </c>
      <c r="E39" s="7">
        <v>299</v>
      </c>
      <c r="F39" s="7">
        <v>363</v>
      </c>
      <c r="G39" s="7">
        <v>180</v>
      </c>
      <c r="H39" s="7">
        <v>43</v>
      </c>
      <c r="I39" s="7">
        <f t="shared" si="3"/>
        <v>258</v>
      </c>
      <c r="J39" s="7">
        <v>1152</v>
      </c>
    </row>
    <row r="40" spans="2:10">
      <c r="B40" s="7" t="s">
        <v>84</v>
      </c>
      <c r="C40" s="7" t="s">
        <v>90</v>
      </c>
      <c r="D40" s="9">
        <v>10</v>
      </c>
      <c r="E40" s="7">
        <v>290</v>
      </c>
      <c r="F40" s="7">
        <v>310</v>
      </c>
      <c r="G40" s="7">
        <v>202</v>
      </c>
      <c r="H40" s="7">
        <v>40</v>
      </c>
      <c r="I40" s="7">
        <f t="shared" si="3"/>
        <v>216</v>
      </c>
      <c r="J40" s="7">
        <v>1068</v>
      </c>
    </row>
    <row r="41" spans="2:10">
      <c r="B41" s="7" t="s">
        <v>86</v>
      </c>
      <c r="C41" s="7" t="s">
        <v>91</v>
      </c>
      <c r="D41" s="7">
        <v>9</v>
      </c>
      <c r="E41" s="7">
        <v>326</v>
      </c>
      <c r="F41" s="7">
        <v>338</v>
      </c>
      <c r="G41" s="7">
        <v>195</v>
      </c>
      <c r="H41" s="7">
        <v>48</v>
      </c>
      <c r="I41" s="7">
        <f t="shared" si="3"/>
        <v>256</v>
      </c>
      <c r="J41" s="7">
        <v>1172</v>
      </c>
    </row>
    <row r="42" spans="2:10">
      <c r="B42" s="7" t="s">
        <v>80</v>
      </c>
      <c r="C42" s="7" t="s">
        <v>92</v>
      </c>
      <c r="D42" s="7">
        <v>6</v>
      </c>
      <c r="E42" s="7">
        <v>298</v>
      </c>
      <c r="F42" s="7">
        <v>347</v>
      </c>
      <c r="G42" s="7">
        <v>166</v>
      </c>
      <c r="H42" s="7">
        <v>43</v>
      </c>
      <c r="I42" s="7">
        <f t="shared" si="3"/>
        <v>279</v>
      </c>
      <c r="J42" s="7">
        <v>1139</v>
      </c>
    </row>
    <row r="43" spans="2:10">
      <c r="B43" s="7" t="s">
        <v>82</v>
      </c>
      <c r="C43" s="7" t="s">
        <v>93</v>
      </c>
      <c r="D43" s="7">
        <v>12</v>
      </c>
      <c r="E43" s="7">
        <v>330</v>
      </c>
      <c r="F43" s="7">
        <v>341</v>
      </c>
      <c r="G43" s="7">
        <v>208</v>
      </c>
      <c r="H43" s="7">
        <v>42</v>
      </c>
      <c r="I43" s="7">
        <f t="shared" si="3"/>
        <v>248</v>
      </c>
      <c r="J43" s="7">
        <v>1181</v>
      </c>
    </row>
    <row r="44" spans="2:10">
      <c r="B44" s="7" t="s">
        <v>84</v>
      </c>
      <c r="C44" s="7" t="s">
        <v>94</v>
      </c>
      <c r="D44" s="7">
        <v>11</v>
      </c>
      <c r="E44" s="7">
        <v>307</v>
      </c>
      <c r="F44" s="7">
        <v>312</v>
      </c>
      <c r="G44" s="7">
        <v>164</v>
      </c>
      <c r="H44" s="7">
        <v>57</v>
      </c>
      <c r="I44" s="7">
        <f t="shared" si="3"/>
        <v>222</v>
      </c>
      <c r="J44" s="7">
        <v>1073</v>
      </c>
    </row>
    <row r="45" spans="2:10">
      <c r="B45" s="7" t="s">
        <v>86</v>
      </c>
      <c r="C45" s="7" t="s">
        <v>95</v>
      </c>
      <c r="D45" s="7">
        <v>12</v>
      </c>
      <c r="E45" s="7">
        <v>337</v>
      </c>
      <c r="F45" s="7">
        <v>347</v>
      </c>
      <c r="G45" s="7">
        <v>176</v>
      </c>
      <c r="H45" s="7">
        <v>49</v>
      </c>
      <c r="I45" s="7">
        <f t="shared" si="3"/>
        <v>262</v>
      </c>
      <c r="J45" s="7">
        <v>1183</v>
      </c>
    </row>
    <row r="46" spans="2:10">
      <c r="B46" s="7" t="s">
        <v>80</v>
      </c>
      <c r="C46" s="7" t="s">
        <v>96</v>
      </c>
      <c r="D46" s="7">
        <v>5</v>
      </c>
      <c r="E46" s="7">
        <v>246</v>
      </c>
      <c r="F46" s="7">
        <v>237</v>
      </c>
      <c r="G46" s="7">
        <v>119</v>
      </c>
      <c r="H46" s="7">
        <v>41</v>
      </c>
      <c r="I46" s="7">
        <f t="shared" si="3"/>
        <v>208</v>
      </c>
      <c r="J46" s="7">
        <v>856</v>
      </c>
    </row>
    <row r="47" spans="2:10">
      <c r="B47" s="7" t="s">
        <v>82</v>
      </c>
      <c r="C47" s="7" t="s">
        <v>97</v>
      </c>
      <c r="D47" s="7">
        <v>4</v>
      </c>
      <c r="E47" s="7">
        <v>259</v>
      </c>
      <c r="F47" s="7">
        <v>313</v>
      </c>
      <c r="G47" s="7">
        <v>162</v>
      </c>
      <c r="H47" s="7">
        <v>25</v>
      </c>
      <c r="I47" s="7">
        <f t="shared" si="3"/>
        <v>161</v>
      </c>
      <c r="J47" s="7">
        <v>924</v>
      </c>
    </row>
    <row r="48" spans="2:10">
      <c r="B48" s="7" t="s">
        <v>84</v>
      </c>
      <c r="C48" s="7" t="s">
        <v>0</v>
      </c>
      <c r="D48" s="7">
        <v>13</v>
      </c>
      <c r="E48" s="7">
        <v>408</v>
      </c>
      <c r="F48" s="7">
        <v>424</v>
      </c>
      <c r="G48" s="7">
        <v>209</v>
      </c>
      <c r="H48" s="7">
        <v>56</v>
      </c>
      <c r="I48" s="7">
        <f t="shared" si="3"/>
        <v>302</v>
      </c>
      <c r="J48" s="7">
        <v>1412</v>
      </c>
    </row>
    <row r="49" spans="2:10">
      <c r="B49" s="7" t="s">
        <v>86</v>
      </c>
      <c r="C49" s="7" t="s">
        <v>1</v>
      </c>
      <c r="D49" s="7">
        <v>17</v>
      </c>
      <c r="E49" s="7">
        <v>420</v>
      </c>
      <c r="F49" s="7">
        <v>464</v>
      </c>
      <c r="G49" s="7">
        <v>238</v>
      </c>
      <c r="H49" s="7">
        <v>59</v>
      </c>
      <c r="I49" s="7">
        <f t="shared" si="3"/>
        <v>313</v>
      </c>
      <c r="J49" s="7">
        <v>1511</v>
      </c>
    </row>
    <row r="50" spans="2:10">
      <c r="B50" s="7" t="s">
        <v>80</v>
      </c>
      <c r="C50" s="7" t="s">
        <v>2</v>
      </c>
      <c r="D50" s="7">
        <v>12</v>
      </c>
      <c r="E50" s="7">
        <v>332</v>
      </c>
      <c r="F50" s="7">
        <v>401</v>
      </c>
      <c r="G50" s="7">
        <v>188</v>
      </c>
      <c r="H50" s="7">
        <v>61</v>
      </c>
      <c r="I50" s="7">
        <f t="shared" si="3"/>
        <v>373</v>
      </c>
      <c r="J50" s="7">
        <v>1367</v>
      </c>
    </row>
    <row r="51" spans="2:10">
      <c r="B51" s="7" t="s">
        <v>82</v>
      </c>
      <c r="C51" s="7" t="s">
        <v>26</v>
      </c>
      <c r="D51" s="7">
        <v>13</v>
      </c>
      <c r="E51" s="7">
        <v>406</v>
      </c>
      <c r="F51" s="7">
        <v>475</v>
      </c>
      <c r="G51" s="7">
        <v>223</v>
      </c>
      <c r="H51" s="7">
        <v>61</v>
      </c>
      <c r="I51" s="7">
        <f t="shared" si="3"/>
        <v>376</v>
      </c>
      <c r="J51" s="7">
        <v>1554</v>
      </c>
    </row>
    <row r="52" spans="2:10">
      <c r="B52" s="7" t="s">
        <v>100</v>
      </c>
      <c r="C52" s="7" t="s">
        <v>99</v>
      </c>
      <c r="D52" s="7">
        <v>15</v>
      </c>
      <c r="E52" s="7">
        <v>402</v>
      </c>
      <c r="F52" s="7">
        <v>414</v>
      </c>
      <c r="G52" s="7">
        <v>211</v>
      </c>
      <c r="H52" s="7">
        <v>53</v>
      </c>
      <c r="I52" s="7">
        <f>J52-SUM(D52:H52)</f>
        <v>354</v>
      </c>
      <c r="J52" s="7">
        <v>1449</v>
      </c>
    </row>
    <row r="53" spans="2:10">
      <c r="B53" s="7" t="s">
        <v>86</v>
      </c>
      <c r="C53" s="7" t="s">
        <v>102</v>
      </c>
      <c r="D53" s="7">
        <v>25</v>
      </c>
      <c r="E53" s="7">
        <v>411</v>
      </c>
      <c r="F53" s="7">
        <v>467</v>
      </c>
      <c r="G53" s="7">
        <v>227</v>
      </c>
      <c r="H53" s="7">
        <v>66</v>
      </c>
      <c r="I53" s="7">
        <f>J53-SUM(D53:H53)</f>
        <v>136</v>
      </c>
      <c r="J53" s="7">
        <v>1332</v>
      </c>
    </row>
    <row r="54" spans="2:10">
      <c r="B54" s="7" t="s">
        <v>80</v>
      </c>
      <c r="C54" s="7" t="s">
        <v>103</v>
      </c>
      <c r="D54" s="7">
        <v>20</v>
      </c>
      <c r="E54" s="7">
        <v>399</v>
      </c>
      <c r="F54" s="7">
        <v>369</v>
      </c>
      <c r="G54" s="7">
        <v>191</v>
      </c>
      <c r="H54" s="7">
        <v>43</v>
      </c>
      <c r="I54" s="7">
        <f>J54-SUM(D54:H54)</f>
        <v>152</v>
      </c>
      <c r="J54" s="7">
        <v>1174</v>
      </c>
    </row>
    <row r="55" spans="2:10">
      <c r="B55" s="7" t="s">
        <v>82</v>
      </c>
      <c r="C55" s="7" t="s">
        <v>176</v>
      </c>
      <c r="D55" s="7">
        <v>15</v>
      </c>
      <c r="E55" s="7">
        <v>447</v>
      </c>
      <c r="F55" s="7">
        <v>310</v>
      </c>
      <c r="G55" s="7">
        <v>179</v>
      </c>
      <c r="H55" s="7">
        <v>47</v>
      </c>
      <c r="I55" s="7">
        <f>J55-SUM(D55:H55)</f>
        <v>400</v>
      </c>
      <c r="J55" s="7">
        <v>1398</v>
      </c>
    </row>
    <row r="56" spans="2:10">
      <c r="B56" s="7" t="s">
        <v>100</v>
      </c>
      <c r="C56" s="7" t="s">
        <v>210</v>
      </c>
      <c r="D56" s="7">
        <v>19</v>
      </c>
      <c r="E56" s="7">
        <v>411</v>
      </c>
      <c r="F56" s="7">
        <v>388</v>
      </c>
      <c r="G56" s="7">
        <v>212</v>
      </c>
      <c r="H56" s="7">
        <v>48</v>
      </c>
      <c r="I56" s="7">
        <f>J56-SUM(D56:H56)</f>
        <v>167</v>
      </c>
      <c r="J56" s="7">
        <v>1245</v>
      </c>
    </row>
    <row r="57" spans="2:10">
      <c r="B57" s="7" t="s">
        <v>86</v>
      </c>
      <c r="C57" s="7" t="s">
        <v>257</v>
      </c>
      <c r="D57" s="7">
        <v>9</v>
      </c>
      <c r="E57" s="7">
        <v>320</v>
      </c>
      <c r="F57" s="7">
        <v>271</v>
      </c>
      <c r="G57" s="7">
        <v>172</v>
      </c>
      <c r="H57" s="7">
        <v>27</v>
      </c>
      <c r="I57" s="7">
        <f>J57-SUM(D57:H57)</f>
        <v>155</v>
      </c>
      <c r="J57" s="7">
        <v>954</v>
      </c>
    </row>
  </sheetData>
  <mergeCells count="2">
    <mergeCell ref="D4:I4"/>
    <mergeCell ref="D32:I32"/>
  </mergeCells>
  <printOptions gridLines="1"/>
  <pageMargins left="0.7" right="0.7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7B4F7-DC5B-3145-A51F-F6B4C81D6F0A}">
  <dimension ref="A1:I2"/>
  <sheetViews>
    <sheetView workbookViewId="0">
      <selection activeCell="I27" sqref="I27"/>
    </sheetView>
  </sheetViews>
  <sheetFormatPr defaultColWidth="11.19921875" defaultRowHeight="15.6"/>
  <cols>
    <col min="8" max="8" width="16.3984375" customWidth="1"/>
  </cols>
  <sheetData>
    <row r="1" spans="1:9">
      <c r="A1" t="s">
        <v>64</v>
      </c>
      <c r="B1">
        <v>2015</v>
      </c>
      <c r="C1">
        <v>2016</v>
      </c>
      <c r="D1">
        <v>2017</v>
      </c>
      <c r="E1">
        <v>2018</v>
      </c>
      <c r="F1">
        <v>2019</v>
      </c>
      <c r="G1">
        <v>2020</v>
      </c>
      <c r="H1">
        <v>2021</v>
      </c>
      <c r="I1">
        <v>2022</v>
      </c>
    </row>
    <row r="2" spans="1:9">
      <c r="A2" t="s">
        <v>63</v>
      </c>
      <c r="B2">
        <v>45</v>
      </c>
      <c r="C2">
        <v>22</v>
      </c>
      <c r="D2">
        <v>46</v>
      </c>
      <c r="E2">
        <v>59</v>
      </c>
      <c r="F2">
        <v>48</v>
      </c>
      <c r="G2">
        <v>53</v>
      </c>
      <c r="H2">
        <v>50</v>
      </c>
      <c r="I2">
        <v>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BBB80-D6A2-E14D-B13A-286278A67CA0}">
  <dimension ref="A1:F51"/>
  <sheetViews>
    <sheetView workbookViewId="0">
      <selection activeCell="G34" sqref="G34"/>
    </sheetView>
  </sheetViews>
  <sheetFormatPr defaultColWidth="11.19921875" defaultRowHeight="18" customHeight="1"/>
  <cols>
    <col min="1" max="3" width="11.19921875" style="20"/>
    <col min="4" max="4" width="15.296875" style="20" customWidth="1"/>
    <col min="5" max="16384" width="11.19921875" style="20"/>
  </cols>
  <sheetData>
    <row r="1" spans="1:6" ht="18" customHeight="1">
      <c r="A1" s="19" t="s">
        <v>58</v>
      </c>
      <c r="B1" s="19" t="s">
        <v>59</v>
      </c>
      <c r="C1" s="19" t="s">
        <v>60</v>
      </c>
      <c r="D1" s="19" t="s">
        <v>61</v>
      </c>
      <c r="E1" s="19" t="s">
        <v>62</v>
      </c>
      <c r="F1" s="71" t="s">
        <v>211</v>
      </c>
    </row>
    <row r="2" spans="1:6" customFormat="1" ht="18" customHeight="1">
      <c r="A2">
        <v>1</v>
      </c>
      <c r="B2" t="s">
        <v>114</v>
      </c>
      <c r="C2" t="s">
        <v>115</v>
      </c>
      <c r="D2" t="s">
        <v>116</v>
      </c>
      <c r="E2" t="s">
        <v>117</v>
      </c>
    </row>
    <row r="3" spans="1:6" customFormat="1" ht="18" customHeight="1">
      <c r="A3">
        <v>2</v>
      </c>
      <c r="B3" t="s">
        <v>118</v>
      </c>
      <c r="C3" t="s">
        <v>119</v>
      </c>
      <c r="D3" t="s">
        <v>120</v>
      </c>
      <c r="E3" t="s">
        <v>121</v>
      </c>
    </row>
    <row r="4" spans="1:6" customFormat="1" ht="18" customHeight="1">
      <c r="A4">
        <v>3</v>
      </c>
      <c r="B4" t="s">
        <v>122</v>
      </c>
      <c r="C4" t="s">
        <v>123</v>
      </c>
      <c r="D4" t="s">
        <v>124</v>
      </c>
      <c r="E4" t="s">
        <v>125</v>
      </c>
    </row>
    <row r="5" spans="1:6" customFormat="1" ht="18" customHeight="1">
      <c r="A5">
        <v>4</v>
      </c>
      <c r="B5" t="s">
        <v>126</v>
      </c>
      <c r="C5" t="s">
        <v>127</v>
      </c>
      <c r="D5" t="s">
        <v>128</v>
      </c>
      <c r="E5" t="s">
        <v>129</v>
      </c>
    </row>
    <row r="6" spans="1:6" customFormat="1" ht="18" customHeight="1">
      <c r="A6">
        <v>5</v>
      </c>
      <c r="B6" t="s">
        <v>130</v>
      </c>
      <c r="C6" t="s">
        <v>131</v>
      </c>
      <c r="D6" t="s">
        <v>132</v>
      </c>
      <c r="E6" t="s">
        <v>133</v>
      </c>
    </row>
    <row r="7" spans="1:6" customFormat="1" ht="18" customHeight="1">
      <c r="A7">
        <v>6</v>
      </c>
      <c r="B7" t="s">
        <v>134</v>
      </c>
      <c r="C7" t="s">
        <v>135</v>
      </c>
      <c r="D7" t="s">
        <v>136</v>
      </c>
      <c r="E7" t="s">
        <v>137</v>
      </c>
    </row>
    <row r="8" spans="1:6" customFormat="1" ht="18" customHeight="1">
      <c r="A8">
        <v>7</v>
      </c>
      <c r="B8" t="s">
        <v>138</v>
      </c>
      <c r="C8" t="s">
        <v>139</v>
      </c>
      <c r="D8" t="s">
        <v>140</v>
      </c>
      <c r="E8" t="s">
        <v>141</v>
      </c>
    </row>
    <row r="9" spans="1:6" customFormat="1" ht="18" customHeight="1">
      <c r="A9">
        <v>8</v>
      </c>
      <c r="B9" t="s">
        <v>142</v>
      </c>
      <c r="C9" t="s">
        <v>143</v>
      </c>
      <c r="D9" t="s">
        <v>144</v>
      </c>
      <c r="E9" t="s">
        <v>145</v>
      </c>
    </row>
    <row r="10" spans="1:6" customFormat="1" ht="18" customHeight="1">
      <c r="A10">
        <v>9</v>
      </c>
      <c r="B10" t="s">
        <v>146</v>
      </c>
      <c r="C10" t="s">
        <v>147</v>
      </c>
      <c r="D10" t="s">
        <v>144</v>
      </c>
      <c r="E10" t="s">
        <v>148</v>
      </c>
    </row>
    <row r="11" spans="1:6" customFormat="1" ht="18" customHeight="1">
      <c r="A11">
        <v>10</v>
      </c>
      <c r="B11" t="s">
        <v>149</v>
      </c>
      <c r="C11" t="s">
        <v>150</v>
      </c>
      <c r="D11" t="s">
        <v>151</v>
      </c>
      <c r="E11" t="s">
        <v>152</v>
      </c>
    </row>
    <row r="12" spans="1:6" customFormat="1" ht="18" customHeight="1">
      <c r="A12">
        <v>11</v>
      </c>
      <c r="B12" t="s">
        <v>153</v>
      </c>
      <c r="C12" t="s">
        <v>154</v>
      </c>
      <c r="D12" t="s">
        <v>155</v>
      </c>
      <c r="E12" t="s">
        <v>156</v>
      </c>
    </row>
    <row r="13" spans="1:6" customFormat="1" ht="18" customHeight="1">
      <c r="A13">
        <v>12</v>
      </c>
      <c r="B13" t="s">
        <v>157</v>
      </c>
      <c r="C13" t="s">
        <v>158</v>
      </c>
      <c r="D13" t="s">
        <v>159</v>
      </c>
      <c r="E13" t="s">
        <v>160</v>
      </c>
    </row>
    <row r="14" spans="1:6" customFormat="1" ht="18" customHeight="1">
      <c r="A14">
        <v>13</v>
      </c>
      <c r="B14" t="s">
        <v>161</v>
      </c>
      <c r="C14" t="s">
        <v>162</v>
      </c>
      <c r="D14" t="s">
        <v>163</v>
      </c>
      <c r="E14" t="s">
        <v>164</v>
      </c>
    </row>
    <row r="15" spans="1:6" customFormat="1" ht="18" customHeight="1">
      <c r="A15">
        <v>14</v>
      </c>
      <c r="B15" t="s">
        <v>165</v>
      </c>
      <c r="C15" t="s">
        <v>166</v>
      </c>
      <c r="D15" t="s">
        <v>167</v>
      </c>
      <c r="E15" t="s">
        <v>168</v>
      </c>
    </row>
    <row r="16" spans="1:6" customFormat="1" ht="18" customHeight="1">
      <c r="A16">
        <v>15</v>
      </c>
      <c r="B16" t="s">
        <v>169</v>
      </c>
      <c r="C16" t="s">
        <v>170</v>
      </c>
      <c r="D16" t="s">
        <v>171</v>
      </c>
      <c r="E16" t="s">
        <v>208</v>
      </c>
    </row>
    <row r="17" spans="1:5" customFormat="1" ht="18" customHeight="1">
      <c r="A17">
        <v>16</v>
      </c>
      <c r="B17" t="s">
        <v>172</v>
      </c>
      <c r="C17" t="s">
        <v>173</v>
      </c>
      <c r="D17" t="s">
        <v>174</v>
      </c>
      <c r="E17" t="s">
        <v>175</v>
      </c>
    </row>
    <row r="18" spans="1:5" s="11" customFormat="1" ht="15.6">
      <c r="A18">
        <v>17</v>
      </c>
      <c r="B18" s="70" t="s">
        <v>205</v>
      </c>
      <c r="C18" s="70" t="s">
        <v>206</v>
      </c>
      <c r="D18" s="70" t="s">
        <v>207</v>
      </c>
      <c r="E18" s="70" t="s">
        <v>209</v>
      </c>
    </row>
    <row r="19" spans="1:5" s="11" customFormat="1" ht="15.6">
      <c r="A19">
        <v>18</v>
      </c>
      <c r="B19" s="70" t="s">
        <v>201</v>
      </c>
      <c r="C19" s="70" t="s">
        <v>202</v>
      </c>
      <c r="D19" s="70" t="s">
        <v>203</v>
      </c>
      <c r="E19" s="70" t="s">
        <v>204</v>
      </c>
    </row>
    <row r="20" spans="1:5" s="11" customFormat="1" ht="15.6">
      <c r="A20">
        <v>19</v>
      </c>
      <c r="B20" s="70" t="s">
        <v>197</v>
      </c>
      <c r="C20" s="70" t="s">
        <v>198</v>
      </c>
      <c r="D20" s="70" t="s">
        <v>199</v>
      </c>
      <c r="E20" s="70" t="s">
        <v>200</v>
      </c>
    </row>
    <row r="21" spans="1:5" s="11" customFormat="1" ht="15.6">
      <c r="A21">
        <v>20</v>
      </c>
      <c r="B21" s="70" t="s">
        <v>194</v>
      </c>
      <c r="C21" s="70" t="s">
        <v>195</v>
      </c>
      <c r="D21" s="70" t="s">
        <v>192</v>
      </c>
      <c r="E21" s="70" t="s">
        <v>196</v>
      </c>
    </row>
    <row r="22" spans="1:5" s="11" customFormat="1" ht="15.6">
      <c r="A22">
        <v>21</v>
      </c>
      <c r="B22" s="70" t="s">
        <v>190</v>
      </c>
      <c r="C22" s="70" t="s">
        <v>191</v>
      </c>
      <c r="D22" s="70" t="s">
        <v>192</v>
      </c>
      <c r="E22" s="70" t="s">
        <v>193</v>
      </c>
    </row>
    <row r="23" spans="1:5" s="11" customFormat="1" ht="15.6">
      <c r="A23">
        <v>22</v>
      </c>
      <c r="B23" s="70" t="s">
        <v>186</v>
      </c>
      <c r="C23" s="70" t="s">
        <v>187</v>
      </c>
      <c r="D23" s="70" t="s">
        <v>188</v>
      </c>
      <c r="E23" s="70" t="s">
        <v>189</v>
      </c>
    </row>
    <row r="24" spans="1:5" s="11" customFormat="1" ht="15.6">
      <c r="A24">
        <v>23</v>
      </c>
      <c r="B24" s="70" t="s">
        <v>182</v>
      </c>
      <c r="C24" s="70" t="s">
        <v>183</v>
      </c>
      <c r="D24" s="70" t="s">
        <v>184</v>
      </c>
      <c r="E24" s="70" t="s">
        <v>185</v>
      </c>
    </row>
    <row r="25" spans="1:5" s="11" customFormat="1" ht="15.6">
      <c r="A25">
        <v>24</v>
      </c>
      <c r="B25" s="70" t="s">
        <v>178</v>
      </c>
      <c r="C25" s="70" t="s">
        <v>179</v>
      </c>
      <c r="D25" s="70" t="s">
        <v>180</v>
      </c>
      <c r="E25" s="70" t="s">
        <v>181</v>
      </c>
    </row>
    <row r="26" spans="1:5" ht="18" customHeight="1">
      <c r="A26">
        <v>25</v>
      </c>
      <c r="B26" t="s">
        <v>212</v>
      </c>
      <c r="C26" t="s">
        <v>213</v>
      </c>
      <c r="D26" t="s">
        <v>214</v>
      </c>
      <c r="E26" t="s">
        <v>215</v>
      </c>
    </row>
    <row r="27" spans="1:5" ht="18" customHeight="1">
      <c r="A27">
        <v>26</v>
      </c>
      <c r="B27" t="s">
        <v>216</v>
      </c>
      <c r="C27" t="s">
        <v>217</v>
      </c>
      <c r="D27" t="s">
        <v>218</v>
      </c>
      <c r="E27" t="s">
        <v>219</v>
      </c>
    </row>
    <row r="28" spans="1:5" ht="18" customHeight="1">
      <c r="A28">
        <v>27</v>
      </c>
      <c r="B28" t="s">
        <v>220</v>
      </c>
      <c r="C28" t="s">
        <v>221</v>
      </c>
      <c r="D28" t="s">
        <v>222</v>
      </c>
      <c r="E28" t="s">
        <v>223</v>
      </c>
    </row>
    <row r="29" spans="1:5" ht="18" customHeight="1">
      <c r="A29">
        <v>28</v>
      </c>
      <c r="B29" t="s">
        <v>224</v>
      </c>
      <c r="C29" t="s">
        <v>225</v>
      </c>
      <c r="D29" t="s">
        <v>226</v>
      </c>
      <c r="E29" t="s">
        <v>227</v>
      </c>
    </row>
    <row r="30" spans="1:5" ht="18" customHeight="1">
      <c r="A30">
        <v>29</v>
      </c>
      <c r="B30" t="s">
        <v>228</v>
      </c>
      <c r="C30" t="s">
        <v>229</v>
      </c>
      <c r="D30" t="s">
        <v>230</v>
      </c>
      <c r="E30" t="s">
        <v>231</v>
      </c>
    </row>
    <row r="31" spans="1:5" ht="18" customHeight="1">
      <c r="A31">
        <v>30</v>
      </c>
      <c r="B31" t="s">
        <v>232</v>
      </c>
      <c r="C31" t="s">
        <v>233</v>
      </c>
      <c r="D31" t="s">
        <v>234</v>
      </c>
      <c r="E31" t="s">
        <v>235</v>
      </c>
    </row>
    <row r="32" spans="1:5" ht="18" customHeight="1">
      <c r="A32">
        <v>31</v>
      </c>
      <c r="B32" t="s">
        <v>236</v>
      </c>
      <c r="C32" t="s">
        <v>237</v>
      </c>
      <c r="D32" t="s">
        <v>238</v>
      </c>
      <c r="E32" t="s">
        <v>239</v>
      </c>
    </row>
    <row r="33" spans="1:5" ht="18" customHeight="1">
      <c r="A33">
        <v>32</v>
      </c>
      <c r="B33" t="s">
        <v>240</v>
      </c>
      <c r="C33" t="s">
        <v>241</v>
      </c>
      <c r="D33" t="s">
        <v>242</v>
      </c>
      <c r="E33" t="s">
        <v>243</v>
      </c>
    </row>
    <row r="34" spans="1:5" ht="18" customHeight="1">
      <c r="A34">
        <v>33</v>
      </c>
      <c r="B34" t="s">
        <v>244</v>
      </c>
      <c r="C34" t="s">
        <v>245</v>
      </c>
      <c r="D34" t="s">
        <v>246</v>
      </c>
      <c r="E34" t="s">
        <v>247</v>
      </c>
    </row>
    <row r="35" spans="1:5" ht="18" customHeight="1">
      <c r="A35">
        <v>34</v>
      </c>
      <c r="B35" t="s">
        <v>248</v>
      </c>
      <c r="C35" t="s">
        <v>249</v>
      </c>
      <c r="D35" t="s">
        <v>246</v>
      </c>
      <c r="E35" t="s">
        <v>250</v>
      </c>
    </row>
    <row r="36" spans="1:5" ht="18" customHeight="1">
      <c r="A36">
        <v>35</v>
      </c>
      <c r="B36" t="s">
        <v>251</v>
      </c>
      <c r="C36" t="s">
        <v>252</v>
      </c>
      <c r="D36" t="s">
        <v>246</v>
      </c>
      <c r="E36" t="s">
        <v>253</v>
      </c>
    </row>
    <row r="37" spans="1:5" ht="18" customHeight="1">
      <c r="A37">
        <v>36</v>
      </c>
      <c r="B37" t="s">
        <v>258</v>
      </c>
      <c r="C37" t="s">
        <v>259</v>
      </c>
      <c r="D37" t="s">
        <v>260</v>
      </c>
      <c r="E37" t="s">
        <v>261</v>
      </c>
    </row>
    <row r="38" spans="1:5" ht="18" customHeight="1" thickBot="1">
      <c r="A38">
        <v>37</v>
      </c>
      <c r="B38" t="s">
        <v>262</v>
      </c>
      <c r="C38" t="s">
        <v>263</v>
      </c>
      <c r="D38" t="s">
        <v>260</v>
      </c>
      <c r="E38" t="s">
        <v>264</v>
      </c>
    </row>
    <row r="39" spans="1:5" ht="18" customHeight="1" thickBot="1">
      <c r="A39" s="21"/>
      <c r="B39" s="22"/>
      <c r="C39" s="21"/>
      <c r="D39" s="23"/>
      <c r="E39" s="33"/>
    </row>
    <row r="40" spans="1:5" ht="18" customHeight="1" thickBot="1">
      <c r="A40" s="24"/>
      <c r="B40" s="25"/>
      <c r="C40" s="24"/>
      <c r="D40" s="26"/>
      <c r="E40" s="34"/>
    </row>
    <row r="41" spans="1:5" ht="18" customHeight="1" thickBot="1">
      <c r="A41" s="21"/>
      <c r="B41" s="22"/>
      <c r="C41" s="21"/>
      <c r="D41" s="23"/>
      <c r="E41" s="33"/>
    </row>
    <row r="42" spans="1:5" ht="18" customHeight="1" thickBot="1">
      <c r="A42" s="27"/>
      <c r="B42" s="28"/>
      <c r="C42" s="27"/>
      <c r="D42" s="29"/>
      <c r="E42" s="35"/>
    </row>
    <row r="43" spans="1:5" ht="18" customHeight="1" thickBot="1">
      <c r="A43" s="21"/>
      <c r="B43" s="22"/>
      <c r="C43" s="21"/>
      <c r="D43" s="23"/>
      <c r="E43" s="33"/>
    </row>
    <row r="44" spans="1:5" ht="18" customHeight="1" thickBot="1">
      <c r="A44" s="27"/>
      <c r="B44" s="28"/>
      <c r="C44" s="27"/>
      <c r="D44" s="29"/>
      <c r="E44" s="35"/>
    </row>
    <row r="45" spans="1:5" ht="18" customHeight="1" thickBot="1">
      <c r="A45" s="30"/>
      <c r="B45" s="31"/>
      <c r="C45" s="30"/>
      <c r="D45" s="32"/>
      <c r="E45" s="36"/>
    </row>
    <row r="46" spans="1:5" ht="18" customHeight="1" thickBot="1">
      <c r="A46" s="24"/>
      <c r="B46" s="25"/>
      <c r="C46" s="24"/>
      <c r="D46" s="26"/>
      <c r="E46" s="34"/>
    </row>
    <row r="47" spans="1:5" ht="18" customHeight="1" thickBot="1">
      <c r="A47" s="30"/>
      <c r="B47" s="31"/>
      <c r="C47" s="30"/>
      <c r="D47" s="32"/>
      <c r="E47" s="36"/>
    </row>
    <row r="48" spans="1:5" ht="18" customHeight="1" thickBot="1">
      <c r="A48" s="24"/>
      <c r="B48" s="25"/>
      <c r="C48" s="24"/>
      <c r="D48" s="26"/>
      <c r="E48" s="34"/>
    </row>
    <row r="49" spans="1:5" ht="18" customHeight="1" thickBot="1">
      <c r="A49" s="24"/>
      <c r="B49" s="25"/>
      <c r="C49" s="24"/>
      <c r="D49" s="26"/>
      <c r="E49" s="34"/>
    </row>
    <row r="50" spans="1:5" ht="18" customHeight="1">
      <c r="B50" s="44"/>
      <c r="C50" s="45"/>
      <c r="D50" s="46"/>
      <c r="E50" s="47"/>
    </row>
    <row r="51" spans="1:5" ht="18" customHeight="1">
      <c r="B51" s="48"/>
      <c r="C51" s="47"/>
      <c r="D51" s="49"/>
      <c r="E51" s="47"/>
    </row>
  </sheetData>
  <autoFilter ref="A1:E1" xr:uid="{31ABBB80-D6A2-E14D-B13A-286278A67CA0}">
    <sortState xmlns:xlrd2="http://schemas.microsoft.com/office/spreadsheetml/2017/richdata2" ref="A2:E49">
      <sortCondition ref="A1"/>
    </sortState>
  </autoFilter>
  <hyperlinks>
    <hyperlink ref="F1" r:id="rId1" xr:uid="{E63A8ED1-5BE3-4112-AF83-169420E088F8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Top 10 Biopharma Revenue</vt:lpstr>
      <vt:lpstr>Top 10 Biopharma R&amp;D</vt:lpstr>
      <vt:lpstr>R&amp;D vs Revenue ratio</vt:lpstr>
      <vt:lpstr>Top 5 Generic Revenue</vt:lpstr>
      <vt:lpstr>Top 5 Generic R&amp;D</vt:lpstr>
      <vt:lpstr>Top 20 Drugs by Sales</vt:lpstr>
      <vt:lpstr>CT_Analysis</vt:lpstr>
      <vt:lpstr>FDA New Drug Approvals yoy</vt:lpstr>
      <vt:lpstr>FDA New Drug Approvals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Hammeke</dc:creator>
  <cp:lastModifiedBy>Tim Eggert</cp:lastModifiedBy>
  <dcterms:created xsi:type="dcterms:W3CDTF">2021-09-20T18:11:08Z</dcterms:created>
  <dcterms:modified xsi:type="dcterms:W3CDTF">2023-03-23T15:14:37Z</dcterms:modified>
</cp:coreProperties>
</file>